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Árbol del BIEE\ENOE Nueva Serie\T2 Matriz Hussmans\Archivos comprimidos\"/>
    </mc:Choice>
  </mc:AlternateContent>
  <xr:revisionPtr revIDLastSave="0" documentId="13_ncr:1_{CFB2E105-BAD4-41E5-82CC-E0B3EF4A4993}" xr6:coauthVersionLast="47" xr6:coauthVersionMax="47" xr10:uidLastSave="{00000000-0000-0000-0000-000000000000}"/>
  <bookViews>
    <workbookView xWindow="-120" yWindow="-120" windowWidth="29040" windowHeight="15720" tabRatio="547" xr2:uid="{00000000-000D-0000-FFFF-FFFF00000000}"/>
  </bookViews>
  <sheets>
    <sheet name="001 Cozumel" sheetId="7" r:id="rId1"/>
    <sheet name="002 Felipe Carrillo Puerto" sheetId="8" r:id="rId2"/>
    <sheet name="003 Isla Mujeres" sheetId="9" r:id="rId3"/>
    <sheet name="004 Othón P. Blanco" sheetId="12" r:id="rId4"/>
    <sheet name="005 Benito Juárez" sheetId="6" r:id="rId5"/>
    <sheet name="006 José María Morelos" sheetId="10" r:id="rId6"/>
    <sheet name="007 Lázaro Cárdenas" sheetId="11" r:id="rId7"/>
    <sheet name="008 Playa del Carmen" sheetId="14" r:id="rId8"/>
    <sheet name="009 Tulum" sheetId="15" r:id="rId9"/>
    <sheet name="010 Bacalar" sheetId="16" r:id="rId10"/>
    <sheet name="011 Puerto Morelos" sheetId="17" r:id="rId11"/>
    <sheet name="Quintana Roo" sheetId="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3" i="4" l="1"/>
  <c r="AP43" i="4" s="1"/>
  <c r="AB43" i="4"/>
  <c r="AQ43" i="4" s="1"/>
  <c r="AC43" i="4"/>
  <c r="AR43" i="4" s="1"/>
  <c r="AA31" i="4"/>
  <c r="AP31" i="4" s="1"/>
  <c r="AB31" i="4"/>
  <c r="AQ31" i="4" s="1"/>
  <c r="AC31" i="4"/>
  <c r="AA19" i="4"/>
  <c r="AB19" i="4"/>
  <c r="AC19" i="4"/>
  <c r="L43" i="4"/>
  <c r="L44" i="4" s="1"/>
  <c r="M43" i="4"/>
  <c r="N43" i="4"/>
  <c r="L31" i="4"/>
  <c r="L32" i="4" s="1"/>
  <c r="M31" i="4"/>
  <c r="L19" i="4"/>
  <c r="M19" i="4"/>
  <c r="N19" i="4" s="1"/>
  <c r="AA43" i="17"/>
  <c r="AP43" i="17" s="1"/>
  <c r="AB43" i="17"/>
  <c r="AQ43" i="17" s="1"/>
  <c r="AC43" i="17"/>
  <c r="AR43" i="17" s="1"/>
  <c r="AA31" i="17"/>
  <c r="AA32" i="17" s="1"/>
  <c r="AB31" i="17"/>
  <c r="AA19" i="17"/>
  <c r="AA20" i="17" s="1"/>
  <c r="AB19" i="17"/>
  <c r="AQ19" i="17" s="1"/>
  <c r="AC19" i="17"/>
  <c r="L43" i="17"/>
  <c r="L44" i="17" s="1"/>
  <c r="M43" i="17"/>
  <c r="N43" i="17" s="1"/>
  <c r="L31" i="17"/>
  <c r="M31" i="17"/>
  <c r="AQ31" i="17" s="1"/>
  <c r="N31" i="17"/>
  <c r="L19" i="17"/>
  <c r="AP19" i="17" s="1"/>
  <c r="M19" i="17"/>
  <c r="AP31" i="16"/>
  <c r="AQ31" i="16"/>
  <c r="AA43" i="16"/>
  <c r="AB43" i="16"/>
  <c r="AA31" i="16"/>
  <c r="AA32" i="16" s="1"/>
  <c r="AB31" i="16"/>
  <c r="AC31" i="16"/>
  <c r="AR31" i="16" s="1"/>
  <c r="AA19" i="16"/>
  <c r="AP19" i="16" s="1"/>
  <c r="AB19" i="16"/>
  <c r="AQ19" i="16" s="1"/>
  <c r="AC19" i="16"/>
  <c r="AR19" i="16" s="1"/>
  <c r="L43" i="16"/>
  <c r="AP43" i="16" s="1"/>
  <c r="M43" i="16"/>
  <c r="AQ43" i="16" s="1"/>
  <c r="N43" i="16"/>
  <c r="L32" i="16"/>
  <c r="L31" i="16"/>
  <c r="M31" i="16"/>
  <c r="N31" i="16"/>
  <c r="L19" i="16"/>
  <c r="L20" i="16" s="1"/>
  <c r="M19" i="16"/>
  <c r="N19" i="16"/>
  <c r="AP43" i="15"/>
  <c r="AQ43" i="15"/>
  <c r="AR43" i="15"/>
  <c r="AA43" i="15"/>
  <c r="AA44" i="15" s="1"/>
  <c r="AB43" i="15"/>
  <c r="AC43" i="15"/>
  <c r="AA31" i="15"/>
  <c r="AP31" i="15" s="1"/>
  <c r="AB31" i="15"/>
  <c r="AQ31" i="15" s="1"/>
  <c r="AC31" i="15"/>
  <c r="AR31" i="15" s="1"/>
  <c r="AA19" i="15"/>
  <c r="AP19" i="15" s="1"/>
  <c r="AB19" i="15"/>
  <c r="AQ19" i="15" s="1"/>
  <c r="AC19" i="15"/>
  <c r="AR19" i="15" s="1"/>
  <c r="L43" i="15"/>
  <c r="L44" i="15" s="1"/>
  <c r="M43" i="15"/>
  <c r="N43" i="15"/>
  <c r="L31" i="15"/>
  <c r="L32" i="15" s="1"/>
  <c r="M31" i="15"/>
  <c r="N31" i="15"/>
  <c r="L19" i="15"/>
  <c r="L20" i="15" s="1"/>
  <c r="M19" i="15"/>
  <c r="N19" i="15" s="1"/>
  <c r="AP43" i="14"/>
  <c r="AQ43" i="14"/>
  <c r="AA43" i="14"/>
  <c r="AA44" i="14" s="1"/>
  <c r="AB43" i="14"/>
  <c r="AC43" i="14"/>
  <c r="AR43" i="14" s="1"/>
  <c r="AA31" i="14"/>
  <c r="AP31" i="14" s="1"/>
  <c r="AB31" i="14"/>
  <c r="AQ31" i="14" s="1"/>
  <c r="AC31" i="14"/>
  <c r="AR31" i="14" s="1"/>
  <c r="AA19" i="14"/>
  <c r="AP19" i="14" s="1"/>
  <c r="AB19" i="14"/>
  <c r="AQ19" i="14" s="1"/>
  <c r="AC19" i="14"/>
  <c r="L43" i="14"/>
  <c r="L44" i="14" s="1"/>
  <c r="M43" i="14"/>
  <c r="N43" i="14" s="1"/>
  <c r="L31" i="14"/>
  <c r="L32" i="14" s="1"/>
  <c r="M31" i="14"/>
  <c r="N31" i="14"/>
  <c r="L19" i="14"/>
  <c r="L20" i="14" s="1"/>
  <c r="M19" i="14"/>
  <c r="N19" i="14" s="1"/>
  <c r="AP43" i="11"/>
  <c r="AQ43" i="11"/>
  <c r="AR43" i="11"/>
  <c r="AA44" i="11"/>
  <c r="AA43" i="11"/>
  <c r="AB43" i="11"/>
  <c r="AC43" i="11"/>
  <c r="AA31" i="11"/>
  <c r="AP31" i="11" s="1"/>
  <c r="AB31" i="11"/>
  <c r="AC31" i="11"/>
  <c r="AA19" i="11"/>
  <c r="AA20" i="11" s="1"/>
  <c r="AB19" i="11"/>
  <c r="AQ19" i="11" s="1"/>
  <c r="AC19" i="11"/>
  <c r="L43" i="11"/>
  <c r="L44" i="11" s="1"/>
  <c r="M43" i="11"/>
  <c r="N43" i="11"/>
  <c r="L31" i="11"/>
  <c r="L32" i="11" s="1"/>
  <c r="M31" i="11"/>
  <c r="AQ31" i="11" s="1"/>
  <c r="N31" i="11"/>
  <c r="AR31" i="11" s="1"/>
  <c r="L19" i="11"/>
  <c r="N19" i="11" s="1"/>
  <c r="AR19" i="11" s="1"/>
  <c r="M19" i="11"/>
  <c r="AQ31" i="10"/>
  <c r="AP19" i="10"/>
  <c r="AQ19" i="10"/>
  <c r="AR19" i="10"/>
  <c r="AA43" i="10"/>
  <c r="AC43" i="10" s="1"/>
  <c r="AB43" i="10"/>
  <c r="AA31" i="10"/>
  <c r="AA32" i="10" s="1"/>
  <c r="AB31" i="10"/>
  <c r="AA19" i="10"/>
  <c r="AA20" i="10" s="1"/>
  <c r="AB19" i="10"/>
  <c r="AC19" i="10" s="1"/>
  <c r="L43" i="10"/>
  <c r="M43" i="10"/>
  <c r="N43" i="10" s="1"/>
  <c r="L31" i="10"/>
  <c r="N31" i="10" s="1"/>
  <c r="M31" i="10"/>
  <c r="L19" i="10"/>
  <c r="L20" i="10" s="1"/>
  <c r="M19" i="10"/>
  <c r="N19" i="10"/>
  <c r="AQ19" i="6"/>
  <c r="AA43" i="6"/>
  <c r="AA44" i="6" s="1"/>
  <c r="AB43" i="6"/>
  <c r="AA31" i="6"/>
  <c r="AB31" i="6"/>
  <c r="AQ31" i="6" s="1"/>
  <c r="AA20" i="6"/>
  <c r="AA19" i="6"/>
  <c r="AC19" i="6" s="1"/>
  <c r="AB19" i="6"/>
  <c r="L43" i="6"/>
  <c r="N43" i="6" s="1"/>
  <c r="M43" i="6"/>
  <c r="AQ43" i="6" s="1"/>
  <c r="L31" i="6"/>
  <c r="L32" i="6" s="1"/>
  <c r="M31" i="6"/>
  <c r="L19" i="6"/>
  <c r="M19" i="6"/>
  <c r="AA43" i="12"/>
  <c r="AP43" i="12" s="1"/>
  <c r="AB43" i="12"/>
  <c r="AQ43" i="12" s="1"/>
  <c r="AA31" i="12"/>
  <c r="AP31" i="12" s="1"/>
  <c r="AB31" i="12"/>
  <c r="AC31" i="12" s="1"/>
  <c r="AR31" i="12" s="1"/>
  <c r="AA19" i="12"/>
  <c r="AP19" i="12" s="1"/>
  <c r="AB19" i="12"/>
  <c r="AC19" i="12" s="1"/>
  <c r="AR19" i="12" s="1"/>
  <c r="L43" i="12"/>
  <c r="L44" i="12" s="1"/>
  <c r="M43" i="12"/>
  <c r="N43" i="12" s="1"/>
  <c r="L31" i="12"/>
  <c r="L32" i="12" s="1"/>
  <c r="M31" i="12"/>
  <c r="N31" i="12"/>
  <c r="L19" i="12"/>
  <c r="L20" i="12" s="1"/>
  <c r="M19" i="12"/>
  <c r="N19" i="12"/>
  <c r="AA43" i="9"/>
  <c r="AP43" i="9" s="1"/>
  <c r="AB43" i="9"/>
  <c r="AQ43" i="9" s="1"/>
  <c r="AC43" i="9"/>
  <c r="AR43" i="9" s="1"/>
  <c r="AA31" i="9"/>
  <c r="AP31" i="9" s="1"/>
  <c r="AB31" i="9"/>
  <c r="AC31" i="9" s="1"/>
  <c r="AA19" i="9"/>
  <c r="AP19" i="9" s="1"/>
  <c r="AB19" i="9"/>
  <c r="AQ19" i="9" s="1"/>
  <c r="AC19" i="9"/>
  <c r="L43" i="9"/>
  <c r="N43" i="9" s="1"/>
  <c r="M43" i="9"/>
  <c r="L31" i="9"/>
  <c r="L32" i="9" s="1"/>
  <c r="M31" i="9"/>
  <c r="L19" i="9"/>
  <c r="L20" i="9" s="1"/>
  <c r="M19" i="9"/>
  <c r="AA43" i="8"/>
  <c r="AP43" i="8" s="1"/>
  <c r="AB43" i="8"/>
  <c r="AQ43" i="8" s="1"/>
  <c r="AC43" i="8"/>
  <c r="AR43" i="8" s="1"/>
  <c r="AA31" i="8"/>
  <c r="AP31" i="8" s="1"/>
  <c r="AB31" i="8"/>
  <c r="AQ31" i="8" s="1"/>
  <c r="AC31" i="8"/>
  <c r="AA19" i="8"/>
  <c r="AA20" i="8" s="1"/>
  <c r="AB19" i="8"/>
  <c r="AC19" i="8"/>
  <c r="L43" i="8"/>
  <c r="L44" i="8" s="1"/>
  <c r="M43" i="8"/>
  <c r="N43" i="8"/>
  <c r="L31" i="8"/>
  <c r="M31" i="8"/>
  <c r="N31" i="8" s="1"/>
  <c r="AR31" i="8" s="1"/>
  <c r="L19" i="8"/>
  <c r="AP19" i="8" s="1"/>
  <c r="M19" i="8"/>
  <c r="AQ19" i="8" s="1"/>
  <c r="N19" i="8"/>
  <c r="AR19" i="8" s="1"/>
  <c r="AA43" i="7"/>
  <c r="AB43" i="7"/>
  <c r="AQ43" i="7" s="1"/>
  <c r="AA31" i="7"/>
  <c r="AP31" i="7" s="1"/>
  <c r="AB31" i="7"/>
  <c r="AC31" i="7" s="1"/>
  <c r="AR31" i="7" s="1"/>
  <c r="AA19" i="7"/>
  <c r="AA20" i="7" s="1"/>
  <c r="AB19" i="7"/>
  <c r="L43" i="7"/>
  <c r="N43" i="7" s="1"/>
  <c r="M43" i="7"/>
  <c r="L31" i="7"/>
  <c r="M31" i="7"/>
  <c r="N31" i="7"/>
  <c r="L19" i="7"/>
  <c r="M19" i="7"/>
  <c r="AQ19" i="4" l="1"/>
  <c r="AP19" i="4"/>
  <c r="L20" i="4"/>
  <c r="AR19" i="4"/>
  <c r="AP44" i="4"/>
  <c r="AA44" i="4"/>
  <c r="AA32" i="4"/>
  <c r="AP32" i="4" s="1"/>
  <c r="AA20" i="4"/>
  <c r="AP20" i="4"/>
  <c r="AA44" i="17"/>
  <c r="AP44" i="17" s="1"/>
  <c r="AP31" i="17"/>
  <c r="AR31" i="17"/>
  <c r="AC31" i="17"/>
  <c r="AC43" i="16"/>
  <c r="AR43" i="16" s="1"/>
  <c r="AA44" i="16"/>
  <c r="AP32" i="16"/>
  <c r="AA20" i="16"/>
  <c r="AP20" i="16" s="1"/>
  <c r="AP44" i="15"/>
  <c r="AA32" i="15"/>
  <c r="AP32" i="15" s="1"/>
  <c r="AA20" i="15"/>
  <c r="AP20" i="15" s="1"/>
  <c r="AP44" i="14"/>
  <c r="AA32" i="14"/>
  <c r="AP32" i="14"/>
  <c r="AR19" i="14"/>
  <c r="AA20" i="14"/>
  <c r="AP20" i="14" s="1"/>
  <c r="AP44" i="11"/>
  <c r="AA32" i="11"/>
  <c r="AP32" i="11" s="1"/>
  <c r="AA44" i="10"/>
  <c r="AR43" i="10"/>
  <c r="AP43" i="10"/>
  <c r="AP20" i="10"/>
  <c r="AC43" i="6"/>
  <c r="AR43" i="6" s="1"/>
  <c r="AC31" i="6"/>
  <c r="AA32" i="6"/>
  <c r="AP31" i="6"/>
  <c r="AP32" i="6"/>
  <c r="AP19" i="6"/>
  <c r="AP44" i="12"/>
  <c r="AA44" i="12"/>
  <c r="AA32" i="12"/>
  <c r="AP32" i="12" s="1"/>
  <c r="AQ31" i="12"/>
  <c r="AA20" i="12"/>
  <c r="AP20" i="12" s="1"/>
  <c r="AQ19" i="12"/>
  <c r="AA44" i="9"/>
  <c r="AP32" i="9"/>
  <c r="AA32" i="9"/>
  <c r="AQ31" i="9"/>
  <c r="AA20" i="9"/>
  <c r="AP20" i="9" s="1"/>
  <c r="AA44" i="8"/>
  <c r="AP44" i="8" s="1"/>
  <c r="AA32" i="8"/>
  <c r="AC43" i="7"/>
  <c r="AA44" i="7"/>
  <c r="AP43" i="7"/>
  <c r="AA32" i="7"/>
  <c r="AQ31" i="7"/>
  <c r="AC19" i="7"/>
  <c r="N31" i="4"/>
  <c r="AR31" i="4" s="1"/>
  <c r="L32" i="17"/>
  <c r="AP32" i="17" s="1"/>
  <c r="L20" i="17"/>
  <c r="AP20" i="17" s="1"/>
  <c r="L44" i="16"/>
  <c r="AP44" i="16" s="1"/>
  <c r="L20" i="11"/>
  <c r="AP20" i="11" s="1"/>
  <c r="AP19" i="11"/>
  <c r="L44" i="10"/>
  <c r="AP44" i="10" s="1"/>
  <c r="AQ43" i="10"/>
  <c r="L32" i="10"/>
  <c r="AP32" i="10" s="1"/>
  <c r="AP31" i="10"/>
  <c r="L44" i="6"/>
  <c r="AP44" i="6" s="1"/>
  <c r="AP43" i="6"/>
  <c r="N19" i="6"/>
  <c r="AR19" i="6" s="1"/>
  <c r="L20" i="6"/>
  <c r="AP20" i="6" s="1"/>
  <c r="L44" i="9"/>
  <c r="AP44" i="9" s="1"/>
  <c r="N31" i="9"/>
  <c r="AR31" i="9" s="1"/>
  <c r="N19" i="9"/>
  <c r="AR19" i="9" s="1"/>
  <c r="L32" i="8"/>
  <c r="AP32" i="8" s="1"/>
  <c r="L20" i="8"/>
  <c r="AP20" i="8" s="1"/>
  <c r="AR43" i="7"/>
  <c r="L44" i="7"/>
  <c r="AP44" i="7" s="1"/>
  <c r="L32" i="7"/>
  <c r="AP32" i="7" s="1"/>
  <c r="AP19" i="7"/>
  <c r="N19" i="7"/>
  <c r="L20" i="7"/>
  <c r="AP20" i="7" s="1"/>
  <c r="AQ19" i="7"/>
  <c r="N19" i="17"/>
  <c r="AR19" i="17" s="1"/>
  <c r="AC31" i="10"/>
  <c r="AR31" i="10" s="1"/>
  <c r="N31" i="6"/>
  <c r="AR31" i="6" s="1"/>
  <c r="AC43" i="12"/>
  <c r="AR43" i="12" s="1"/>
  <c r="AN17" i="16"/>
  <c r="AB18" i="17"/>
  <c r="AA18" i="17"/>
  <c r="AB17" i="17"/>
  <c r="AA17" i="17"/>
  <c r="AC17" i="17" s="1"/>
  <c r="AB16" i="17"/>
  <c r="AA16" i="17"/>
  <c r="AB15" i="17"/>
  <c r="AA15" i="17"/>
  <c r="AC15" i="17" s="1"/>
  <c r="U44" i="8"/>
  <c r="Y44" i="8"/>
  <c r="Q44" i="8"/>
  <c r="AO43" i="8"/>
  <c r="J44" i="8"/>
  <c r="H44" i="8"/>
  <c r="AK43" i="8"/>
  <c r="AG43" i="8"/>
  <c r="AO42" i="8"/>
  <c r="AN42" i="8"/>
  <c r="AM42" i="8"/>
  <c r="AL42" i="8"/>
  <c r="AK42" i="8"/>
  <c r="AJ42" i="8"/>
  <c r="AI42" i="8"/>
  <c r="AH42" i="8"/>
  <c r="AG42" i="8"/>
  <c r="AF42" i="8"/>
  <c r="AB42" i="8"/>
  <c r="AA42" i="8"/>
  <c r="M42" i="8"/>
  <c r="L42" i="8"/>
  <c r="AO41" i="8"/>
  <c r="AN41" i="8"/>
  <c r="AM41" i="8"/>
  <c r="AL41" i="8"/>
  <c r="AK41" i="8"/>
  <c r="AJ41" i="8"/>
  <c r="AI41" i="8"/>
  <c r="AH41" i="8"/>
  <c r="AG41" i="8"/>
  <c r="AF41" i="8"/>
  <c r="AB41" i="8"/>
  <c r="AA41" i="8"/>
  <c r="M41" i="8"/>
  <c r="L41" i="8"/>
  <c r="AO40" i="8"/>
  <c r="AN40" i="8"/>
  <c r="AM40" i="8"/>
  <c r="AL40" i="8"/>
  <c r="AK40" i="8"/>
  <c r="AJ40" i="8"/>
  <c r="AI40" i="8"/>
  <c r="AH40" i="8"/>
  <c r="AG40" i="8"/>
  <c r="AF40" i="8"/>
  <c r="AB40" i="8"/>
  <c r="AA40" i="8"/>
  <c r="M40" i="8"/>
  <c r="L40" i="8"/>
  <c r="AO39" i="8"/>
  <c r="AN39" i="8"/>
  <c r="AM39" i="8"/>
  <c r="AL39" i="8"/>
  <c r="AK39" i="8"/>
  <c r="AJ39" i="8"/>
  <c r="AI39" i="8"/>
  <c r="AH39" i="8"/>
  <c r="AG39" i="8"/>
  <c r="AF39" i="8"/>
  <c r="AB39" i="8"/>
  <c r="AA39" i="8"/>
  <c r="M39" i="8"/>
  <c r="L39" i="8"/>
  <c r="Y32" i="8"/>
  <c r="U32" i="8"/>
  <c r="Q32" i="8"/>
  <c r="AO30" i="8"/>
  <c r="AN30" i="8"/>
  <c r="AM30" i="8"/>
  <c r="AL30" i="8"/>
  <c r="AK30" i="8"/>
  <c r="AJ30" i="8"/>
  <c r="AI30" i="8"/>
  <c r="AH30" i="8"/>
  <c r="AG30" i="8"/>
  <c r="AF30" i="8"/>
  <c r="AB30" i="8"/>
  <c r="AA30" i="8"/>
  <c r="M30" i="8"/>
  <c r="L30" i="8"/>
  <c r="AO29" i="8"/>
  <c r="AN29" i="8"/>
  <c r="AM29" i="8"/>
  <c r="AL29" i="8"/>
  <c r="AK29" i="8"/>
  <c r="AJ29" i="8"/>
  <c r="AI29" i="8"/>
  <c r="AH29" i="8"/>
  <c r="AG29" i="8"/>
  <c r="AF29" i="8"/>
  <c r="AB29" i="8"/>
  <c r="AA29" i="8"/>
  <c r="M29" i="8"/>
  <c r="L29" i="8"/>
  <c r="AO28" i="8"/>
  <c r="AN28" i="8"/>
  <c r="AM28" i="8"/>
  <c r="AL28" i="8"/>
  <c r="AK28" i="8"/>
  <c r="AJ28" i="8"/>
  <c r="AI28" i="8"/>
  <c r="AH28" i="8"/>
  <c r="AG28" i="8"/>
  <c r="AF28" i="8"/>
  <c r="AB28" i="8"/>
  <c r="AA28" i="8"/>
  <c r="M28" i="8"/>
  <c r="L28" i="8"/>
  <c r="AO27" i="8"/>
  <c r="AN27" i="8"/>
  <c r="AM27" i="8"/>
  <c r="AL27" i="8"/>
  <c r="AK27" i="8"/>
  <c r="AJ27" i="8"/>
  <c r="AI27" i="8"/>
  <c r="AH27" i="8"/>
  <c r="AG27" i="8"/>
  <c r="AF27" i="8"/>
  <c r="AB27" i="8"/>
  <c r="AA27" i="8"/>
  <c r="M27" i="8"/>
  <c r="L27" i="8"/>
  <c r="Y20" i="8"/>
  <c r="U20" i="8"/>
  <c r="AO19" i="8"/>
  <c r="AK19" i="8"/>
  <c r="AG19" i="8"/>
  <c r="AO18" i="8"/>
  <c r="AN18" i="8"/>
  <c r="AM18" i="8"/>
  <c r="AL18" i="8"/>
  <c r="AK18" i="8"/>
  <c r="AJ18" i="8"/>
  <c r="AI18" i="8"/>
  <c r="AH18" i="8"/>
  <c r="AG18" i="8"/>
  <c r="AF18" i="8"/>
  <c r="AB18" i="8"/>
  <c r="AA18" i="8"/>
  <c r="M18" i="8"/>
  <c r="L18" i="8"/>
  <c r="AO17" i="8"/>
  <c r="AN17" i="8"/>
  <c r="AM17" i="8"/>
  <c r="AL17" i="8"/>
  <c r="AK17" i="8"/>
  <c r="AJ17" i="8"/>
  <c r="AI17" i="8"/>
  <c r="AH17" i="8"/>
  <c r="AG17" i="8"/>
  <c r="AF17" i="8"/>
  <c r="AB17" i="8"/>
  <c r="AA17" i="8"/>
  <c r="M17" i="8"/>
  <c r="L17" i="8"/>
  <c r="AO16" i="8"/>
  <c r="AN16" i="8"/>
  <c r="AM16" i="8"/>
  <c r="AL16" i="8"/>
  <c r="AK16" i="8"/>
  <c r="AJ16" i="8"/>
  <c r="AI16" i="8"/>
  <c r="AH16" i="8"/>
  <c r="AG16" i="8"/>
  <c r="AF16" i="8"/>
  <c r="AB16" i="8"/>
  <c r="AA16" i="8"/>
  <c r="M16" i="8"/>
  <c r="L16" i="8"/>
  <c r="AO15" i="8"/>
  <c r="AN15" i="8"/>
  <c r="AM15" i="8"/>
  <c r="AL15" i="8"/>
  <c r="AK15" i="8"/>
  <c r="AJ15" i="8"/>
  <c r="AI15" i="8"/>
  <c r="AH15" i="8"/>
  <c r="AG15" i="8"/>
  <c r="AF15" i="8"/>
  <c r="AB15" i="8"/>
  <c r="AA15" i="8"/>
  <c r="M15" i="8"/>
  <c r="L15" i="8"/>
  <c r="U44" i="9"/>
  <c r="AK43" i="9"/>
  <c r="AG43" i="9"/>
  <c r="B44" i="9"/>
  <c r="AO42" i="9"/>
  <c r="AN42" i="9"/>
  <c r="AM42" i="9"/>
  <c r="AL42" i="9"/>
  <c r="AK42" i="9"/>
  <c r="AJ42" i="9"/>
  <c r="AI42" i="9"/>
  <c r="AH42" i="9"/>
  <c r="AG42" i="9"/>
  <c r="AF42" i="9"/>
  <c r="M42" i="9"/>
  <c r="L42" i="9"/>
  <c r="AO41" i="9"/>
  <c r="AN41" i="9"/>
  <c r="AM41" i="9"/>
  <c r="AL41" i="9"/>
  <c r="AK41" i="9"/>
  <c r="AJ41" i="9"/>
  <c r="AI41" i="9"/>
  <c r="AH41" i="9"/>
  <c r="AG41" i="9"/>
  <c r="AF41" i="9"/>
  <c r="M41" i="9"/>
  <c r="L41" i="9"/>
  <c r="AO40" i="9"/>
  <c r="AN40" i="9"/>
  <c r="AM40" i="9"/>
  <c r="AL40" i="9"/>
  <c r="AK40" i="9"/>
  <c r="AJ40" i="9"/>
  <c r="AI40" i="9"/>
  <c r="AH40" i="9"/>
  <c r="AG40" i="9"/>
  <c r="AF40" i="9"/>
  <c r="M40" i="9"/>
  <c r="L40" i="9"/>
  <c r="AO39" i="9"/>
  <c r="AN39" i="9"/>
  <c r="AM39" i="9"/>
  <c r="AL39" i="9"/>
  <c r="AK39" i="9"/>
  <c r="AJ39" i="9"/>
  <c r="AI39" i="9"/>
  <c r="AH39" i="9"/>
  <c r="AG39" i="9"/>
  <c r="AF39" i="9"/>
  <c r="M39" i="9"/>
  <c r="L39" i="9"/>
  <c r="AO31" i="9"/>
  <c r="Y32" i="9"/>
  <c r="U32" i="9"/>
  <c r="Q32" i="9"/>
  <c r="AK31" i="9"/>
  <c r="AH31" i="9"/>
  <c r="AG31" i="9"/>
  <c r="AO30" i="9"/>
  <c r="AN30" i="9"/>
  <c r="AM30" i="9"/>
  <c r="AL30" i="9"/>
  <c r="AK30" i="9"/>
  <c r="AJ30" i="9"/>
  <c r="AI30" i="9"/>
  <c r="AH30" i="9"/>
  <c r="AG30" i="9"/>
  <c r="AF30" i="9"/>
  <c r="M30" i="9"/>
  <c r="L30" i="9"/>
  <c r="AO29" i="9"/>
  <c r="AN29" i="9"/>
  <c r="AM29" i="9"/>
  <c r="AL29" i="9"/>
  <c r="AK29" i="9"/>
  <c r="AJ29" i="9"/>
  <c r="AI29" i="9"/>
  <c r="AH29" i="9"/>
  <c r="AG29" i="9"/>
  <c r="AF29" i="9"/>
  <c r="M29" i="9"/>
  <c r="L29" i="9"/>
  <c r="AO28" i="9"/>
  <c r="AN28" i="9"/>
  <c r="AM28" i="9"/>
  <c r="AL28" i="9"/>
  <c r="AK28" i="9"/>
  <c r="AJ28" i="9"/>
  <c r="AI28" i="9"/>
  <c r="AH28" i="9"/>
  <c r="AG28" i="9"/>
  <c r="AF28" i="9"/>
  <c r="M28" i="9"/>
  <c r="L28" i="9"/>
  <c r="N28" i="9" s="1"/>
  <c r="AO27" i="9"/>
  <c r="AN27" i="9"/>
  <c r="AM27" i="9"/>
  <c r="AL27" i="9"/>
  <c r="AK27" i="9"/>
  <c r="AJ27" i="9"/>
  <c r="AI27" i="9"/>
  <c r="AH27" i="9"/>
  <c r="AG27" i="9"/>
  <c r="AF27" i="9"/>
  <c r="M27" i="9"/>
  <c r="L27" i="9"/>
  <c r="W20" i="9"/>
  <c r="S20" i="9"/>
  <c r="H20" i="9"/>
  <c r="AO18" i="9"/>
  <c r="AN18" i="9"/>
  <c r="AM18" i="9"/>
  <c r="AL18" i="9"/>
  <c r="AK18" i="9"/>
  <c r="AJ18" i="9"/>
  <c r="AI18" i="9"/>
  <c r="AH18" i="9"/>
  <c r="AG18" i="9"/>
  <c r="AF18" i="9"/>
  <c r="M18" i="9"/>
  <c r="L18" i="9"/>
  <c r="AO17" i="9"/>
  <c r="AN17" i="9"/>
  <c r="AM17" i="9"/>
  <c r="AL17" i="9"/>
  <c r="AK17" i="9"/>
  <c r="AJ17" i="9"/>
  <c r="AI17" i="9"/>
  <c r="AH17" i="9"/>
  <c r="AG17" i="9"/>
  <c r="AF17" i="9"/>
  <c r="M17" i="9"/>
  <c r="L17" i="9"/>
  <c r="AO16" i="9"/>
  <c r="AN16" i="9"/>
  <c r="AM16" i="9"/>
  <c r="AL16" i="9"/>
  <c r="AK16" i="9"/>
  <c r="AJ16" i="9"/>
  <c r="AI16" i="9"/>
  <c r="AH16" i="9"/>
  <c r="AG16" i="9"/>
  <c r="AF16" i="9"/>
  <c r="M16" i="9"/>
  <c r="L16" i="9"/>
  <c r="AO15" i="9"/>
  <c r="AN15" i="9"/>
  <c r="AM15" i="9"/>
  <c r="AL15" i="9"/>
  <c r="AK15" i="9"/>
  <c r="AJ15" i="9"/>
  <c r="AI15" i="9"/>
  <c r="AH15" i="9"/>
  <c r="AG15" i="9"/>
  <c r="AF15" i="9"/>
  <c r="M15" i="9"/>
  <c r="L15" i="9"/>
  <c r="W44" i="12"/>
  <c r="S44" i="12"/>
  <c r="AN43" i="12"/>
  <c r="AJ43" i="12"/>
  <c r="AO42" i="12"/>
  <c r="AN42" i="12"/>
  <c r="AM42" i="12"/>
  <c r="AL42" i="12"/>
  <c r="AK42" i="12"/>
  <c r="AJ42" i="12"/>
  <c r="AI42" i="12"/>
  <c r="AH42" i="12"/>
  <c r="AG42" i="12"/>
  <c r="AF42" i="12"/>
  <c r="AB42" i="12"/>
  <c r="AA42" i="12"/>
  <c r="M42" i="12"/>
  <c r="L42" i="12"/>
  <c r="AO41" i="12"/>
  <c r="AN41" i="12"/>
  <c r="AM41" i="12"/>
  <c r="AL41" i="12"/>
  <c r="AK41" i="12"/>
  <c r="AJ41" i="12"/>
  <c r="AI41" i="12"/>
  <c r="AH41" i="12"/>
  <c r="AG41" i="12"/>
  <c r="AF41" i="12"/>
  <c r="AB41" i="12"/>
  <c r="AA41" i="12"/>
  <c r="M41" i="12"/>
  <c r="L41" i="12"/>
  <c r="AO40" i="12"/>
  <c r="AN40" i="12"/>
  <c r="AM40" i="12"/>
  <c r="AL40" i="12"/>
  <c r="AK40" i="12"/>
  <c r="AJ40" i="12"/>
  <c r="AI40" i="12"/>
  <c r="AH40" i="12"/>
  <c r="AG40" i="12"/>
  <c r="AF40" i="12"/>
  <c r="AB40" i="12"/>
  <c r="AA40" i="12"/>
  <c r="AC40" i="12" s="1"/>
  <c r="M40" i="12"/>
  <c r="L40" i="12"/>
  <c r="AO39" i="12"/>
  <c r="AN39" i="12"/>
  <c r="AM39" i="12"/>
  <c r="AL39" i="12"/>
  <c r="AK39" i="12"/>
  <c r="AJ39" i="12"/>
  <c r="AI39" i="12"/>
  <c r="AH39" i="12"/>
  <c r="AG39" i="12"/>
  <c r="AF39" i="12"/>
  <c r="AB39" i="12"/>
  <c r="AA39" i="12"/>
  <c r="M39" i="12"/>
  <c r="L39" i="12"/>
  <c r="U32" i="12"/>
  <c r="Q32" i="12"/>
  <c r="J32" i="12"/>
  <c r="AL31" i="12"/>
  <c r="AH31" i="12"/>
  <c r="AO30" i="12"/>
  <c r="AN30" i="12"/>
  <c r="AM30" i="12"/>
  <c r="AL30" i="12"/>
  <c r="AK30" i="12"/>
  <c r="AJ30" i="12"/>
  <c r="AI30" i="12"/>
  <c r="AH30" i="12"/>
  <c r="AG30" i="12"/>
  <c r="AF30" i="12"/>
  <c r="AB30" i="12"/>
  <c r="AA30" i="12"/>
  <c r="M30" i="12"/>
  <c r="L30" i="12"/>
  <c r="N30" i="12" s="1"/>
  <c r="AO29" i="12"/>
  <c r="AN29" i="12"/>
  <c r="AM29" i="12"/>
  <c r="AL29" i="12"/>
  <c r="AK29" i="12"/>
  <c r="AJ29" i="12"/>
  <c r="AI29" i="12"/>
  <c r="AH29" i="12"/>
  <c r="AG29" i="12"/>
  <c r="AF29" i="12"/>
  <c r="AB29" i="12"/>
  <c r="AA29" i="12"/>
  <c r="M29" i="12"/>
  <c r="L29" i="12"/>
  <c r="AP29" i="12" s="1"/>
  <c r="AO28" i="12"/>
  <c r="AN28" i="12"/>
  <c r="AM28" i="12"/>
  <c r="AL28" i="12"/>
  <c r="AK28" i="12"/>
  <c r="AJ28" i="12"/>
  <c r="AI28" i="12"/>
  <c r="AH28" i="12"/>
  <c r="AG28" i="12"/>
  <c r="AF28" i="12"/>
  <c r="AB28" i="12"/>
  <c r="AA28" i="12"/>
  <c r="M28" i="12"/>
  <c r="L28" i="12"/>
  <c r="AO27" i="12"/>
  <c r="AN27" i="12"/>
  <c r="AM27" i="12"/>
  <c r="AL27" i="12"/>
  <c r="AK27" i="12"/>
  <c r="AJ27" i="12"/>
  <c r="AI27" i="12"/>
  <c r="AH27" i="12"/>
  <c r="AG27" i="12"/>
  <c r="AF27" i="12"/>
  <c r="AB27" i="12"/>
  <c r="AA27" i="12"/>
  <c r="M27" i="12"/>
  <c r="L27" i="12"/>
  <c r="J20" i="12"/>
  <c r="AO18" i="12"/>
  <c r="AN18" i="12"/>
  <c r="AM18" i="12"/>
  <c r="AL18" i="12"/>
  <c r="AK18" i="12"/>
  <c r="AJ18" i="12"/>
  <c r="AI18" i="12"/>
  <c r="AH18" i="12"/>
  <c r="AG18" i="12"/>
  <c r="AF18" i="12"/>
  <c r="AB18" i="12"/>
  <c r="AA18" i="12"/>
  <c r="M18" i="12"/>
  <c r="L18" i="12"/>
  <c r="AO17" i="12"/>
  <c r="AN17" i="12"/>
  <c r="AM17" i="12"/>
  <c r="AL17" i="12"/>
  <c r="AK17" i="12"/>
  <c r="AJ17" i="12"/>
  <c r="AI17" i="12"/>
  <c r="AH17" i="12"/>
  <c r="AG17" i="12"/>
  <c r="AF17" i="12"/>
  <c r="AB17" i="12"/>
  <c r="AA17" i="12"/>
  <c r="M17" i="12"/>
  <c r="L17" i="12"/>
  <c r="AO16" i="12"/>
  <c r="AN16" i="12"/>
  <c r="AM16" i="12"/>
  <c r="AL16" i="12"/>
  <c r="AK16" i="12"/>
  <c r="AJ16" i="12"/>
  <c r="AI16" i="12"/>
  <c r="AH16" i="12"/>
  <c r="AG16" i="12"/>
  <c r="AF16" i="12"/>
  <c r="AB16" i="12"/>
  <c r="AA16" i="12"/>
  <c r="M16" i="12"/>
  <c r="L16" i="12"/>
  <c r="AO15" i="12"/>
  <c r="AN15" i="12"/>
  <c r="AM15" i="12"/>
  <c r="AL15" i="12"/>
  <c r="AK15" i="12"/>
  <c r="AJ15" i="12"/>
  <c r="AI15" i="12"/>
  <c r="AH15" i="12"/>
  <c r="AG15" i="12"/>
  <c r="AF15" i="12"/>
  <c r="AB15" i="12"/>
  <c r="AA15" i="12"/>
  <c r="M15" i="12"/>
  <c r="L15" i="12"/>
  <c r="AO43" i="6"/>
  <c r="AK43" i="6"/>
  <c r="AO42" i="6"/>
  <c r="AN42" i="6"/>
  <c r="AM42" i="6"/>
  <c r="AL42" i="6"/>
  <c r="AK42" i="6"/>
  <c r="AJ42" i="6"/>
  <c r="AI42" i="6"/>
  <c r="AH42" i="6"/>
  <c r="AG42" i="6"/>
  <c r="AF42" i="6"/>
  <c r="AB42" i="6"/>
  <c r="AA42" i="6"/>
  <c r="M42" i="6"/>
  <c r="L42" i="6"/>
  <c r="AO41" i="6"/>
  <c r="AN41" i="6"/>
  <c r="AM41" i="6"/>
  <c r="AL41" i="6"/>
  <c r="AK41" i="6"/>
  <c r="AJ41" i="6"/>
  <c r="AI41" i="6"/>
  <c r="AH41" i="6"/>
  <c r="AG41" i="6"/>
  <c r="AF41" i="6"/>
  <c r="AB41" i="6"/>
  <c r="AA41" i="6"/>
  <c r="M41" i="6"/>
  <c r="L41" i="6"/>
  <c r="AO40" i="6"/>
  <c r="AN40" i="6"/>
  <c r="AM40" i="6"/>
  <c r="AL40" i="6"/>
  <c r="AK40" i="6"/>
  <c r="AJ40" i="6"/>
  <c r="AI40" i="6"/>
  <c r="AH40" i="6"/>
  <c r="AG40" i="6"/>
  <c r="AF40" i="6"/>
  <c r="AB40" i="6"/>
  <c r="AA40" i="6"/>
  <c r="M40" i="6"/>
  <c r="L40" i="6"/>
  <c r="AO39" i="6"/>
  <c r="AN39" i="6"/>
  <c r="AM39" i="6"/>
  <c r="AL39" i="6"/>
  <c r="AK39" i="6"/>
  <c r="AJ39" i="6"/>
  <c r="AI39" i="6"/>
  <c r="AH39" i="6"/>
  <c r="AG39" i="6"/>
  <c r="AF39" i="6"/>
  <c r="AB39" i="6"/>
  <c r="AA39" i="6"/>
  <c r="M39" i="6"/>
  <c r="L39" i="6"/>
  <c r="Y32" i="6"/>
  <c r="AL31" i="6"/>
  <c r="AH31" i="6"/>
  <c r="AO30" i="6"/>
  <c r="AN30" i="6"/>
  <c r="AM30" i="6"/>
  <c r="AL30" i="6"/>
  <c r="AK30" i="6"/>
  <c r="AJ30" i="6"/>
  <c r="AI30" i="6"/>
  <c r="AH30" i="6"/>
  <c r="AG30" i="6"/>
  <c r="AF30" i="6"/>
  <c r="AB30" i="6"/>
  <c r="AA30" i="6"/>
  <c r="M30" i="6"/>
  <c r="L30" i="6"/>
  <c r="AO29" i="6"/>
  <c r="AN29" i="6"/>
  <c r="AM29" i="6"/>
  <c r="AL29" i="6"/>
  <c r="AK29" i="6"/>
  <c r="AJ29" i="6"/>
  <c r="AI29" i="6"/>
  <c r="AH29" i="6"/>
  <c r="AG29" i="6"/>
  <c r="AF29" i="6"/>
  <c r="AB29" i="6"/>
  <c r="AA29" i="6"/>
  <c r="M29" i="6"/>
  <c r="L29" i="6"/>
  <c r="AO28" i="6"/>
  <c r="AN28" i="6"/>
  <c r="AM28" i="6"/>
  <c r="AL28" i="6"/>
  <c r="AK28" i="6"/>
  <c r="AJ28" i="6"/>
  <c r="AI28" i="6"/>
  <c r="AH28" i="6"/>
  <c r="AG28" i="6"/>
  <c r="AF28" i="6"/>
  <c r="AB28" i="6"/>
  <c r="AA28" i="6"/>
  <c r="M28" i="6"/>
  <c r="L28" i="6"/>
  <c r="AO27" i="6"/>
  <c r="AN27" i="6"/>
  <c r="AM27" i="6"/>
  <c r="AL27" i="6"/>
  <c r="AK27" i="6"/>
  <c r="AJ27" i="6"/>
  <c r="AI27" i="6"/>
  <c r="AH27" i="6"/>
  <c r="AG27" i="6"/>
  <c r="AF27" i="6"/>
  <c r="AB27" i="6"/>
  <c r="AA27" i="6"/>
  <c r="AC27" i="6" s="1"/>
  <c r="M27" i="6"/>
  <c r="L27" i="6"/>
  <c r="B20" i="6"/>
  <c r="AO18" i="6"/>
  <c r="AN18" i="6"/>
  <c r="AM18" i="6"/>
  <c r="AL18" i="6"/>
  <c r="AK18" i="6"/>
  <c r="AJ18" i="6"/>
  <c r="AI18" i="6"/>
  <c r="AH18" i="6"/>
  <c r="AG18" i="6"/>
  <c r="AF18" i="6"/>
  <c r="AB18" i="6"/>
  <c r="AA18" i="6"/>
  <c r="M18" i="6"/>
  <c r="L18" i="6"/>
  <c r="AO17" i="6"/>
  <c r="AN17" i="6"/>
  <c r="AM17" i="6"/>
  <c r="AL17" i="6"/>
  <c r="AK17" i="6"/>
  <c r="AJ17" i="6"/>
  <c r="AI17" i="6"/>
  <c r="AH17" i="6"/>
  <c r="AG17" i="6"/>
  <c r="AF17" i="6"/>
  <c r="AB17" i="6"/>
  <c r="AA17" i="6"/>
  <c r="M17" i="6"/>
  <c r="L17" i="6"/>
  <c r="AO16" i="6"/>
  <c r="AN16" i="6"/>
  <c r="AM16" i="6"/>
  <c r="AL16" i="6"/>
  <c r="AK16" i="6"/>
  <c r="AJ16" i="6"/>
  <c r="AI16" i="6"/>
  <c r="AH16" i="6"/>
  <c r="AG16" i="6"/>
  <c r="AF16" i="6"/>
  <c r="AB16" i="6"/>
  <c r="AA16" i="6"/>
  <c r="M16" i="6"/>
  <c r="L16" i="6"/>
  <c r="AO15" i="6"/>
  <c r="AN15" i="6"/>
  <c r="AM15" i="6"/>
  <c r="AL15" i="6"/>
  <c r="AK15" i="6"/>
  <c r="AJ15" i="6"/>
  <c r="AI15" i="6"/>
  <c r="AH15" i="6"/>
  <c r="AG15" i="6"/>
  <c r="AF15" i="6"/>
  <c r="AB15" i="6"/>
  <c r="AA15" i="6"/>
  <c r="M15" i="6"/>
  <c r="L15" i="6"/>
  <c r="Y44" i="10"/>
  <c r="U44" i="10"/>
  <c r="AL43" i="10"/>
  <c r="F44" i="10"/>
  <c r="AH43" i="10"/>
  <c r="AO42" i="10"/>
  <c r="AN42" i="10"/>
  <c r="AM42" i="10"/>
  <c r="AL42" i="10"/>
  <c r="AK42" i="10"/>
  <c r="AJ42" i="10"/>
  <c r="AI42" i="10"/>
  <c r="AH42" i="10"/>
  <c r="AG42" i="10"/>
  <c r="AF42" i="10"/>
  <c r="AB42" i="10"/>
  <c r="AA42" i="10"/>
  <c r="M42" i="10"/>
  <c r="L42" i="10"/>
  <c r="AO41" i="10"/>
  <c r="AN41" i="10"/>
  <c r="AM41" i="10"/>
  <c r="AL41" i="10"/>
  <c r="AK41" i="10"/>
  <c r="AJ41" i="10"/>
  <c r="AI41" i="10"/>
  <c r="AH41" i="10"/>
  <c r="AG41" i="10"/>
  <c r="AF41" i="10"/>
  <c r="AB41" i="10"/>
  <c r="AA41" i="10"/>
  <c r="M41" i="10"/>
  <c r="L41" i="10"/>
  <c r="AO40" i="10"/>
  <c r="AN40" i="10"/>
  <c r="AM40" i="10"/>
  <c r="AL40" i="10"/>
  <c r="AK40" i="10"/>
  <c r="AJ40" i="10"/>
  <c r="AI40" i="10"/>
  <c r="AH40" i="10"/>
  <c r="AG40" i="10"/>
  <c r="AF40" i="10"/>
  <c r="AB40" i="10"/>
  <c r="AA40" i="10"/>
  <c r="M40" i="10"/>
  <c r="L40" i="10"/>
  <c r="AO39" i="10"/>
  <c r="AN39" i="10"/>
  <c r="AM39" i="10"/>
  <c r="AL39" i="10"/>
  <c r="AK39" i="10"/>
  <c r="AJ39" i="10"/>
  <c r="AI39" i="10"/>
  <c r="AH39" i="10"/>
  <c r="AG39" i="10"/>
  <c r="AF39" i="10"/>
  <c r="AB39" i="10"/>
  <c r="AA39" i="10"/>
  <c r="AC39" i="10" s="1"/>
  <c r="M39" i="10"/>
  <c r="L39" i="10"/>
  <c r="Y32" i="10"/>
  <c r="W32" i="10"/>
  <c r="S32" i="10"/>
  <c r="Q32" i="10"/>
  <c r="AO30" i="10"/>
  <c r="AN30" i="10"/>
  <c r="AM30" i="10"/>
  <c r="AL30" i="10"/>
  <c r="AK30" i="10"/>
  <c r="AJ30" i="10"/>
  <c r="AI30" i="10"/>
  <c r="AH30" i="10"/>
  <c r="AG30" i="10"/>
  <c r="AF30" i="10"/>
  <c r="AB30" i="10"/>
  <c r="AA30" i="10"/>
  <c r="M30" i="10"/>
  <c r="L30" i="10"/>
  <c r="AO29" i="10"/>
  <c r="AN29" i="10"/>
  <c r="AM29" i="10"/>
  <c r="AL29" i="10"/>
  <c r="AK29" i="10"/>
  <c r="AJ29" i="10"/>
  <c r="AI29" i="10"/>
  <c r="AH29" i="10"/>
  <c r="AG29" i="10"/>
  <c r="AF29" i="10"/>
  <c r="AB29" i="10"/>
  <c r="AA29" i="10"/>
  <c r="AC29" i="10" s="1"/>
  <c r="M29" i="10"/>
  <c r="L29" i="10"/>
  <c r="AO28" i="10"/>
  <c r="AN28" i="10"/>
  <c r="AM28" i="10"/>
  <c r="AL28" i="10"/>
  <c r="AK28" i="10"/>
  <c r="AJ28" i="10"/>
  <c r="AI28" i="10"/>
  <c r="AH28" i="10"/>
  <c r="AG28" i="10"/>
  <c r="AF28" i="10"/>
  <c r="AB28" i="10"/>
  <c r="AA28" i="10"/>
  <c r="M28" i="10"/>
  <c r="L28" i="10"/>
  <c r="AO27" i="10"/>
  <c r="AN27" i="10"/>
  <c r="AM27" i="10"/>
  <c r="AL27" i="10"/>
  <c r="AK27" i="10"/>
  <c r="AJ27" i="10"/>
  <c r="AI27" i="10"/>
  <c r="AH27" i="10"/>
  <c r="AG27" i="10"/>
  <c r="AF27" i="10"/>
  <c r="AB27" i="10"/>
  <c r="AA27" i="10"/>
  <c r="AC27" i="10" s="1"/>
  <c r="M27" i="10"/>
  <c r="L27" i="10"/>
  <c r="Y20" i="10"/>
  <c r="W20" i="10"/>
  <c r="U20" i="10"/>
  <c r="Q20" i="10"/>
  <c r="J20" i="10"/>
  <c r="AL19" i="10"/>
  <c r="AH19" i="10"/>
  <c r="B20" i="10"/>
  <c r="AO18" i="10"/>
  <c r="AN18" i="10"/>
  <c r="AM18" i="10"/>
  <c r="AL18" i="10"/>
  <c r="AK18" i="10"/>
  <c r="AJ18" i="10"/>
  <c r="AI18" i="10"/>
  <c r="AH18" i="10"/>
  <c r="AG18" i="10"/>
  <c r="AF18" i="10"/>
  <c r="AB18" i="10"/>
  <c r="AA18" i="10"/>
  <c r="M18" i="10"/>
  <c r="L18" i="10"/>
  <c r="AO17" i="10"/>
  <c r="AN17" i="10"/>
  <c r="AM17" i="10"/>
  <c r="AL17" i="10"/>
  <c r="AK17" i="10"/>
  <c r="AJ17" i="10"/>
  <c r="AI17" i="10"/>
  <c r="AH17" i="10"/>
  <c r="AG17" i="10"/>
  <c r="AF17" i="10"/>
  <c r="AB17" i="10"/>
  <c r="AA17" i="10"/>
  <c r="M17" i="10"/>
  <c r="L17" i="10"/>
  <c r="AO16" i="10"/>
  <c r="AN16" i="10"/>
  <c r="AM16" i="10"/>
  <c r="AL16" i="10"/>
  <c r="AK16" i="10"/>
  <c r="AJ16" i="10"/>
  <c r="AI16" i="10"/>
  <c r="AH16" i="10"/>
  <c r="AG16" i="10"/>
  <c r="AF16" i="10"/>
  <c r="AB16" i="10"/>
  <c r="AA16" i="10"/>
  <c r="M16" i="10"/>
  <c r="L16" i="10"/>
  <c r="N16" i="10" s="1"/>
  <c r="AO15" i="10"/>
  <c r="AN15" i="10"/>
  <c r="AM15" i="10"/>
  <c r="AL15" i="10"/>
  <c r="AK15" i="10"/>
  <c r="AJ15" i="10"/>
  <c r="AI15" i="10"/>
  <c r="AH15" i="10"/>
  <c r="AG15" i="10"/>
  <c r="AF15" i="10"/>
  <c r="AB15" i="10"/>
  <c r="AA15" i="10"/>
  <c r="M15" i="10"/>
  <c r="L15" i="10"/>
  <c r="H44" i="11"/>
  <c r="W44" i="11"/>
  <c r="Q44" i="11"/>
  <c r="AM43" i="11"/>
  <c r="AO42" i="11"/>
  <c r="AN42" i="11"/>
  <c r="AM42" i="11"/>
  <c r="AL42" i="11"/>
  <c r="AK42" i="11"/>
  <c r="AJ42" i="11"/>
  <c r="AI42" i="11"/>
  <c r="AH42" i="11"/>
  <c r="AG42" i="11"/>
  <c r="AF42" i="11"/>
  <c r="AB42" i="11"/>
  <c r="AA42" i="11"/>
  <c r="M42" i="11"/>
  <c r="L42" i="11"/>
  <c r="AO41" i="11"/>
  <c r="AN41" i="11"/>
  <c r="AM41" i="11"/>
  <c r="AL41" i="11"/>
  <c r="AK41" i="11"/>
  <c r="AJ41" i="11"/>
  <c r="AI41" i="11"/>
  <c r="AH41" i="11"/>
  <c r="AG41" i="11"/>
  <c r="AF41" i="11"/>
  <c r="AB41" i="11"/>
  <c r="AA41" i="11"/>
  <c r="M41" i="11"/>
  <c r="L41" i="11"/>
  <c r="AO40" i="11"/>
  <c r="AN40" i="11"/>
  <c r="AM40" i="11"/>
  <c r="AL40" i="11"/>
  <c r="AK40" i="11"/>
  <c r="AJ40" i="11"/>
  <c r="AI40" i="11"/>
  <c r="AH40" i="11"/>
  <c r="AG40" i="11"/>
  <c r="AF40" i="11"/>
  <c r="AB40" i="11"/>
  <c r="AA40" i="11"/>
  <c r="M40" i="11"/>
  <c r="L40" i="11"/>
  <c r="AO39" i="11"/>
  <c r="AN39" i="11"/>
  <c r="AM39" i="11"/>
  <c r="AL39" i="11"/>
  <c r="AK39" i="11"/>
  <c r="AJ39" i="11"/>
  <c r="AI39" i="11"/>
  <c r="AH39" i="11"/>
  <c r="AG39" i="11"/>
  <c r="AF39" i="11"/>
  <c r="AB39" i="11"/>
  <c r="AA39" i="11"/>
  <c r="M39" i="11"/>
  <c r="L39" i="11"/>
  <c r="Y32" i="11"/>
  <c r="W32" i="11"/>
  <c r="S32" i="11"/>
  <c r="AM31" i="11"/>
  <c r="AL31" i="11"/>
  <c r="AH31" i="11"/>
  <c r="AO30" i="11"/>
  <c r="AN30" i="11"/>
  <c r="AM30" i="11"/>
  <c r="AL30" i="11"/>
  <c r="AK30" i="11"/>
  <c r="AJ30" i="11"/>
  <c r="AI30" i="11"/>
  <c r="AH30" i="11"/>
  <c r="AG30" i="11"/>
  <c r="AF30" i="11"/>
  <c r="AB30" i="11"/>
  <c r="AA30" i="11"/>
  <c r="M30" i="11"/>
  <c r="L30" i="11"/>
  <c r="AO29" i="11"/>
  <c r="AN29" i="11"/>
  <c r="AM29" i="11"/>
  <c r="AL29" i="11"/>
  <c r="AK29" i="11"/>
  <c r="AJ29" i="11"/>
  <c r="AI29" i="11"/>
  <c r="AH29" i="11"/>
  <c r="AG29" i="11"/>
  <c r="AF29" i="11"/>
  <c r="AB29" i="11"/>
  <c r="AA29" i="11"/>
  <c r="AC29" i="11" s="1"/>
  <c r="M29" i="11"/>
  <c r="L29" i="11"/>
  <c r="AO28" i="11"/>
  <c r="AN28" i="11"/>
  <c r="AM28" i="11"/>
  <c r="AL28" i="11"/>
  <c r="AK28" i="11"/>
  <c r="AJ28" i="11"/>
  <c r="AI28" i="11"/>
  <c r="AH28" i="11"/>
  <c r="AG28" i="11"/>
  <c r="AF28" i="11"/>
  <c r="AB28" i="11"/>
  <c r="AA28" i="11"/>
  <c r="M28" i="11"/>
  <c r="L28" i="11"/>
  <c r="AO27" i="11"/>
  <c r="AN27" i="11"/>
  <c r="AM27" i="11"/>
  <c r="AL27" i="11"/>
  <c r="AK27" i="11"/>
  <c r="AJ27" i="11"/>
  <c r="AI27" i="11"/>
  <c r="AH27" i="11"/>
  <c r="AG27" i="11"/>
  <c r="AF27" i="11"/>
  <c r="AB27" i="11"/>
  <c r="AA27" i="11"/>
  <c r="AC27" i="11" s="1"/>
  <c r="M27" i="11"/>
  <c r="L27" i="11"/>
  <c r="W20" i="11"/>
  <c r="U20" i="11"/>
  <c r="J20" i="11"/>
  <c r="AL19" i="11"/>
  <c r="AK19" i="11"/>
  <c r="F20" i="11"/>
  <c r="AG19" i="11"/>
  <c r="AO18" i="11"/>
  <c r="AN18" i="11"/>
  <c r="AM18" i="11"/>
  <c r="AL18" i="11"/>
  <c r="AK18" i="11"/>
  <c r="AJ18" i="11"/>
  <c r="AI18" i="11"/>
  <c r="AH18" i="11"/>
  <c r="AG18" i="11"/>
  <c r="AF18" i="11"/>
  <c r="AB18" i="11"/>
  <c r="AA18" i="11"/>
  <c r="M18" i="11"/>
  <c r="L18" i="11"/>
  <c r="AO17" i="11"/>
  <c r="AN17" i="11"/>
  <c r="AM17" i="11"/>
  <c r="AL17" i="11"/>
  <c r="AK17" i="11"/>
  <c r="AJ17" i="11"/>
  <c r="AI17" i="11"/>
  <c r="AH17" i="11"/>
  <c r="AG17" i="11"/>
  <c r="AF17" i="11"/>
  <c r="AB17" i="11"/>
  <c r="AA17" i="11"/>
  <c r="AC17" i="11" s="1"/>
  <c r="M17" i="11"/>
  <c r="AQ17" i="11" s="1"/>
  <c r="L17" i="11"/>
  <c r="AO16" i="11"/>
  <c r="AN16" i="11"/>
  <c r="AM16" i="11"/>
  <c r="AL16" i="11"/>
  <c r="AK16" i="11"/>
  <c r="AJ16" i="11"/>
  <c r="AI16" i="11"/>
  <c r="AH16" i="11"/>
  <c r="AG16" i="11"/>
  <c r="AF16" i="11"/>
  <c r="AB16" i="11"/>
  <c r="AA16" i="11"/>
  <c r="M16" i="11"/>
  <c r="L16" i="11"/>
  <c r="AO15" i="11"/>
  <c r="AN15" i="11"/>
  <c r="AM15" i="11"/>
  <c r="AL15" i="11"/>
  <c r="AK15" i="11"/>
  <c r="AJ15" i="11"/>
  <c r="AI15" i="11"/>
  <c r="AH15" i="11"/>
  <c r="AG15" i="11"/>
  <c r="AF15" i="11"/>
  <c r="AB15" i="11"/>
  <c r="AA15" i="11"/>
  <c r="M15" i="11"/>
  <c r="L15" i="11"/>
  <c r="W44" i="14"/>
  <c r="S44" i="14"/>
  <c r="AO43" i="14"/>
  <c r="AK43" i="14"/>
  <c r="AG43" i="14"/>
  <c r="AO42" i="14"/>
  <c r="AN42" i="14"/>
  <c r="AM42" i="14"/>
  <c r="AL42" i="14"/>
  <c r="AK42" i="14"/>
  <c r="AJ42" i="14"/>
  <c r="AI42" i="14"/>
  <c r="AH42" i="14"/>
  <c r="AG42" i="14"/>
  <c r="AF42" i="14"/>
  <c r="AB42" i="14"/>
  <c r="AA42" i="14"/>
  <c r="M42" i="14"/>
  <c r="L42" i="14"/>
  <c r="AO41" i="14"/>
  <c r="AN41" i="14"/>
  <c r="AM41" i="14"/>
  <c r="AL41" i="14"/>
  <c r="AK41" i="14"/>
  <c r="AJ41" i="14"/>
  <c r="AI41" i="14"/>
  <c r="AH41" i="14"/>
  <c r="AG41" i="14"/>
  <c r="AF41" i="14"/>
  <c r="AB41" i="14"/>
  <c r="AA41" i="14"/>
  <c r="M41" i="14"/>
  <c r="L41" i="14"/>
  <c r="AO40" i="14"/>
  <c r="AN40" i="14"/>
  <c r="AM40" i="14"/>
  <c r="AL40" i="14"/>
  <c r="AK40" i="14"/>
  <c r="AJ40" i="14"/>
  <c r="AI40" i="14"/>
  <c r="AH40" i="14"/>
  <c r="AG40" i="14"/>
  <c r="AF40" i="14"/>
  <c r="AB40" i="14"/>
  <c r="AA40" i="14"/>
  <c r="M40" i="14"/>
  <c r="L40" i="14"/>
  <c r="AO39" i="14"/>
  <c r="AN39" i="14"/>
  <c r="AM39" i="14"/>
  <c r="AL39" i="14"/>
  <c r="AK39" i="14"/>
  <c r="AJ39" i="14"/>
  <c r="AI39" i="14"/>
  <c r="AH39" i="14"/>
  <c r="AG39" i="14"/>
  <c r="AF39" i="14"/>
  <c r="AB39" i="14"/>
  <c r="AA39" i="14"/>
  <c r="M39" i="14"/>
  <c r="L39" i="14"/>
  <c r="Y32" i="14"/>
  <c r="W32" i="14"/>
  <c r="U32" i="14"/>
  <c r="S32" i="14"/>
  <c r="AO31" i="14"/>
  <c r="AN31" i="14"/>
  <c r="H32" i="14"/>
  <c r="AK31" i="14"/>
  <c r="AO30" i="14"/>
  <c r="AN30" i="14"/>
  <c r="AM30" i="14"/>
  <c r="AL30" i="14"/>
  <c r="AK30" i="14"/>
  <c r="AJ30" i="14"/>
  <c r="AI30" i="14"/>
  <c r="AH30" i="14"/>
  <c r="AG30" i="14"/>
  <c r="AF30" i="14"/>
  <c r="AB30" i="14"/>
  <c r="AA30" i="14"/>
  <c r="M30" i="14"/>
  <c r="L30" i="14"/>
  <c r="AO29" i="14"/>
  <c r="AN29" i="14"/>
  <c r="AM29" i="14"/>
  <c r="AL29" i="14"/>
  <c r="AK29" i="14"/>
  <c r="AJ29" i="14"/>
  <c r="AI29" i="14"/>
  <c r="AH29" i="14"/>
  <c r="AG29" i="14"/>
  <c r="AF29" i="14"/>
  <c r="AB29" i="14"/>
  <c r="AA29" i="14"/>
  <c r="M29" i="14"/>
  <c r="L29" i="14"/>
  <c r="AO28" i="14"/>
  <c r="AN28" i="14"/>
  <c r="AM28" i="14"/>
  <c r="AL28" i="14"/>
  <c r="AK28" i="14"/>
  <c r="AJ28" i="14"/>
  <c r="AI28" i="14"/>
  <c r="AH28" i="14"/>
  <c r="AG28" i="14"/>
  <c r="AF28" i="14"/>
  <c r="AB28" i="14"/>
  <c r="AA28" i="14"/>
  <c r="AC28" i="14" s="1"/>
  <c r="M28" i="14"/>
  <c r="L28" i="14"/>
  <c r="AO27" i="14"/>
  <c r="AN27" i="14"/>
  <c r="AM27" i="14"/>
  <c r="AL27" i="14"/>
  <c r="AK27" i="14"/>
  <c r="AJ27" i="14"/>
  <c r="AI27" i="14"/>
  <c r="AH27" i="14"/>
  <c r="AG27" i="14"/>
  <c r="AF27" i="14"/>
  <c r="AB27" i="14"/>
  <c r="AA27" i="14"/>
  <c r="M27" i="14"/>
  <c r="L27" i="14"/>
  <c r="Y20" i="14"/>
  <c r="U20" i="14"/>
  <c r="Q20" i="14"/>
  <c r="AM19" i="14"/>
  <c r="AI19" i="14"/>
  <c r="AO18" i="14"/>
  <c r="AN18" i="14"/>
  <c r="AM18" i="14"/>
  <c r="AL18" i="14"/>
  <c r="AK18" i="14"/>
  <c r="AJ18" i="14"/>
  <c r="AI18" i="14"/>
  <c r="AH18" i="14"/>
  <c r="AG18" i="14"/>
  <c r="AF18" i="14"/>
  <c r="AB18" i="14"/>
  <c r="AA18" i="14"/>
  <c r="M18" i="14"/>
  <c r="L18" i="14"/>
  <c r="AO17" i="14"/>
  <c r="AN17" i="14"/>
  <c r="AM17" i="14"/>
  <c r="AL17" i="14"/>
  <c r="AK17" i="14"/>
  <c r="AJ17" i="14"/>
  <c r="AI17" i="14"/>
  <c r="AH17" i="14"/>
  <c r="AG17" i="14"/>
  <c r="AF17" i="14"/>
  <c r="AB17" i="14"/>
  <c r="AA17" i="14"/>
  <c r="M17" i="14"/>
  <c r="L17" i="14"/>
  <c r="AO16" i="14"/>
  <c r="AN16" i="14"/>
  <c r="AM16" i="14"/>
  <c r="AL16" i="14"/>
  <c r="AK16" i="14"/>
  <c r="AJ16" i="14"/>
  <c r="AI16" i="14"/>
  <c r="AH16" i="14"/>
  <c r="AG16" i="14"/>
  <c r="AF16" i="14"/>
  <c r="AB16" i="14"/>
  <c r="AA16" i="14"/>
  <c r="M16" i="14"/>
  <c r="L16" i="14"/>
  <c r="AO15" i="14"/>
  <c r="AN15" i="14"/>
  <c r="AM15" i="14"/>
  <c r="AL15" i="14"/>
  <c r="AK15" i="14"/>
  <c r="AJ15" i="14"/>
  <c r="AI15" i="14"/>
  <c r="AH15" i="14"/>
  <c r="AG15" i="14"/>
  <c r="AF15" i="14"/>
  <c r="AB15" i="14"/>
  <c r="AA15" i="14"/>
  <c r="M15" i="14"/>
  <c r="L15" i="14"/>
  <c r="Y44" i="15"/>
  <c r="U44" i="15"/>
  <c r="AO43" i="15"/>
  <c r="AK43" i="15"/>
  <c r="AG43" i="15"/>
  <c r="AO42" i="15"/>
  <c r="AN42" i="15"/>
  <c r="AM42" i="15"/>
  <c r="AL42" i="15"/>
  <c r="AK42" i="15"/>
  <c r="AJ42" i="15"/>
  <c r="AI42" i="15"/>
  <c r="AH42" i="15"/>
  <c r="AG42" i="15"/>
  <c r="AF42" i="15"/>
  <c r="AB42" i="15"/>
  <c r="AA42" i="15"/>
  <c r="M42" i="15"/>
  <c r="L42" i="15"/>
  <c r="AO41" i="15"/>
  <c r="AN41" i="15"/>
  <c r="AM41" i="15"/>
  <c r="AL41" i="15"/>
  <c r="AK41" i="15"/>
  <c r="AJ41" i="15"/>
  <c r="AI41" i="15"/>
  <c r="AH41" i="15"/>
  <c r="AG41" i="15"/>
  <c r="AF41" i="15"/>
  <c r="AB41" i="15"/>
  <c r="AA41" i="15"/>
  <c r="M41" i="15"/>
  <c r="AQ41" i="15" s="1"/>
  <c r="L41" i="15"/>
  <c r="AO40" i="15"/>
  <c r="AN40" i="15"/>
  <c r="AM40" i="15"/>
  <c r="AL40" i="15"/>
  <c r="AK40" i="15"/>
  <c r="AJ40" i="15"/>
  <c r="AI40" i="15"/>
  <c r="AH40" i="15"/>
  <c r="AG40" i="15"/>
  <c r="AF40" i="15"/>
  <c r="AB40" i="15"/>
  <c r="AA40" i="15"/>
  <c r="M40" i="15"/>
  <c r="L40" i="15"/>
  <c r="AO39" i="15"/>
  <c r="AN39" i="15"/>
  <c r="AM39" i="15"/>
  <c r="AL39" i="15"/>
  <c r="AK39" i="15"/>
  <c r="AJ39" i="15"/>
  <c r="AI39" i="15"/>
  <c r="AH39" i="15"/>
  <c r="AG39" i="15"/>
  <c r="AF39" i="15"/>
  <c r="AB39" i="15"/>
  <c r="AA39" i="15"/>
  <c r="M39" i="15"/>
  <c r="L39" i="15"/>
  <c r="AO30" i="15"/>
  <c r="AN30" i="15"/>
  <c r="AM30" i="15"/>
  <c r="AL30" i="15"/>
  <c r="AK30" i="15"/>
  <c r="AJ30" i="15"/>
  <c r="AI30" i="15"/>
  <c r="AH30" i="15"/>
  <c r="AG30" i="15"/>
  <c r="AF30" i="15"/>
  <c r="AB30" i="15"/>
  <c r="AA30" i="15"/>
  <c r="M30" i="15"/>
  <c r="L30" i="15"/>
  <c r="AO29" i="15"/>
  <c r="AN29" i="15"/>
  <c r="AM29" i="15"/>
  <c r="AL29" i="15"/>
  <c r="AK29" i="15"/>
  <c r="AJ29" i="15"/>
  <c r="AI29" i="15"/>
  <c r="AH29" i="15"/>
  <c r="AG29" i="15"/>
  <c r="AF29" i="15"/>
  <c r="AB29" i="15"/>
  <c r="AA29" i="15"/>
  <c r="AC29" i="15" s="1"/>
  <c r="M29" i="15"/>
  <c r="L29" i="15"/>
  <c r="AO28" i="15"/>
  <c r="AN28" i="15"/>
  <c r="AM28" i="15"/>
  <c r="AL28" i="15"/>
  <c r="AK28" i="15"/>
  <c r="AJ28" i="15"/>
  <c r="AI28" i="15"/>
  <c r="AH28" i="15"/>
  <c r="AG28" i="15"/>
  <c r="AF28" i="15"/>
  <c r="AB28" i="15"/>
  <c r="AA28" i="15"/>
  <c r="M28" i="15"/>
  <c r="L28" i="15"/>
  <c r="AO27" i="15"/>
  <c r="AN27" i="15"/>
  <c r="AM27" i="15"/>
  <c r="AL27" i="15"/>
  <c r="AK27" i="15"/>
  <c r="AJ27" i="15"/>
  <c r="AI27" i="15"/>
  <c r="AH27" i="15"/>
  <c r="AG27" i="15"/>
  <c r="AF27" i="15"/>
  <c r="AB27" i="15"/>
  <c r="AA27" i="15"/>
  <c r="AC27" i="15" s="1"/>
  <c r="M27" i="15"/>
  <c r="AQ27" i="15" s="1"/>
  <c r="L27" i="15"/>
  <c r="H20" i="15"/>
  <c r="AO18" i="15"/>
  <c r="AN18" i="15"/>
  <c r="AM18" i="15"/>
  <c r="AL18" i="15"/>
  <c r="AK18" i="15"/>
  <c r="AJ18" i="15"/>
  <c r="AI18" i="15"/>
  <c r="AH18" i="15"/>
  <c r="AG18" i="15"/>
  <c r="AF18" i="15"/>
  <c r="AB18" i="15"/>
  <c r="AA18" i="15"/>
  <c r="M18" i="15"/>
  <c r="L18" i="15"/>
  <c r="AO17" i="15"/>
  <c r="AN17" i="15"/>
  <c r="AM17" i="15"/>
  <c r="AL17" i="15"/>
  <c r="AK17" i="15"/>
  <c r="AJ17" i="15"/>
  <c r="AI17" i="15"/>
  <c r="AH17" i="15"/>
  <c r="AG17" i="15"/>
  <c r="AF17" i="15"/>
  <c r="AB17" i="15"/>
  <c r="AA17" i="15"/>
  <c r="M17" i="15"/>
  <c r="L17" i="15"/>
  <c r="AO16" i="15"/>
  <c r="AN16" i="15"/>
  <c r="AM16" i="15"/>
  <c r="AL16" i="15"/>
  <c r="AK16" i="15"/>
  <c r="AJ16" i="15"/>
  <c r="AI16" i="15"/>
  <c r="AH16" i="15"/>
  <c r="AG16" i="15"/>
  <c r="AF16" i="15"/>
  <c r="AB16" i="15"/>
  <c r="AA16" i="15"/>
  <c r="M16" i="15"/>
  <c r="L16" i="15"/>
  <c r="AO15" i="15"/>
  <c r="AN15" i="15"/>
  <c r="AM15" i="15"/>
  <c r="AL15" i="15"/>
  <c r="AK15" i="15"/>
  <c r="AJ15" i="15"/>
  <c r="AI15" i="15"/>
  <c r="AH15" i="15"/>
  <c r="AG15" i="15"/>
  <c r="AF15" i="15"/>
  <c r="AB15" i="15"/>
  <c r="AA15" i="15"/>
  <c r="M15" i="15"/>
  <c r="L15" i="15"/>
  <c r="W44" i="16"/>
  <c r="U44" i="16"/>
  <c r="Q44" i="16"/>
  <c r="AN43" i="16"/>
  <c r="AM43" i="16"/>
  <c r="F44" i="16"/>
  <c r="AJ43" i="16"/>
  <c r="AI43" i="16"/>
  <c r="AO42" i="16"/>
  <c r="AN42" i="16"/>
  <c r="AM42" i="16"/>
  <c r="AL42" i="16"/>
  <c r="AK42" i="16"/>
  <c r="AJ42" i="16"/>
  <c r="AI42" i="16"/>
  <c r="AH42" i="16"/>
  <c r="AG42" i="16"/>
  <c r="AF42" i="16"/>
  <c r="AB42" i="16"/>
  <c r="AA42" i="16"/>
  <c r="M42" i="16"/>
  <c r="L42" i="16"/>
  <c r="AO41" i="16"/>
  <c r="AN41" i="16"/>
  <c r="AM41" i="16"/>
  <c r="AL41" i="16"/>
  <c r="AK41" i="16"/>
  <c r="AJ41" i="16"/>
  <c r="AI41" i="16"/>
  <c r="AH41" i="16"/>
  <c r="AG41" i="16"/>
  <c r="AF41" i="16"/>
  <c r="AB41" i="16"/>
  <c r="AA41" i="16"/>
  <c r="M41" i="16"/>
  <c r="L41" i="16"/>
  <c r="AP41" i="16" s="1"/>
  <c r="AO40" i="16"/>
  <c r="AN40" i="16"/>
  <c r="AM40" i="16"/>
  <c r="AL40" i="16"/>
  <c r="AK40" i="16"/>
  <c r="AJ40" i="16"/>
  <c r="AI40" i="16"/>
  <c r="AH40" i="16"/>
  <c r="AG40" i="16"/>
  <c r="AF40" i="16"/>
  <c r="AB40" i="16"/>
  <c r="AA40" i="16"/>
  <c r="M40" i="16"/>
  <c r="L40" i="16"/>
  <c r="AO39" i="16"/>
  <c r="AN39" i="16"/>
  <c r="AM39" i="16"/>
  <c r="AL39" i="16"/>
  <c r="AK39" i="16"/>
  <c r="AJ39" i="16"/>
  <c r="AI39" i="16"/>
  <c r="AH39" i="16"/>
  <c r="AG39" i="16"/>
  <c r="AF39" i="16"/>
  <c r="AB39" i="16"/>
  <c r="AA39" i="16"/>
  <c r="M39" i="16"/>
  <c r="L39" i="16"/>
  <c r="Y32" i="16"/>
  <c r="U32" i="16"/>
  <c r="AO31" i="16"/>
  <c r="AL31" i="16"/>
  <c r="AK31" i="16"/>
  <c r="F32" i="16"/>
  <c r="AH31" i="16"/>
  <c r="AO30" i="16"/>
  <c r="AN30" i="16"/>
  <c r="AM30" i="16"/>
  <c r="AL30" i="16"/>
  <c r="AK30" i="16"/>
  <c r="AJ30" i="16"/>
  <c r="AI30" i="16"/>
  <c r="AH30" i="16"/>
  <c r="AG30" i="16"/>
  <c r="AF30" i="16"/>
  <c r="AB30" i="16"/>
  <c r="AA30" i="16"/>
  <c r="M30" i="16"/>
  <c r="L30" i="16"/>
  <c r="AO29" i="16"/>
  <c r="AN29" i="16"/>
  <c r="AM29" i="16"/>
  <c r="AL29" i="16"/>
  <c r="AK29" i="16"/>
  <c r="AJ29" i="16"/>
  <c r="AI29" i="16"/>
  <c r="AH29" i="16"/>
  <c r="AG29" i="16"/>
  <c r="AF29" i="16"/>
  <c r="AB29" i="16"/>
  <c r="AA29" i="16"/>
  <c r="M29" i="16"/>
  <c r="L29" i="16"/>
  <c r="N29" i="16" s="1"/>
  <c r="AO28" i="16"/>
  <c r="AN28" i="16"/>
  <c r="AM28" i="16"/>
  <c r="AL28" i="16"/>
  <c r="AK28" i="16"/>
  <c r="AJ28" i="16"/>
  <c r="AI28" i="16"/>
  <c r="AH28" i="16"/>
  <c r="AG28" i="16"/>
  <c r="AF28" i="16"/>
  <c r="AB28" i="16"/>
  <c r="AA28" i="16"/>
  <c r="M28" i="16"/>
  <c r="L28" i="16"/>
  <c r="AO27" i="16"/>
  <c r="AN27" i="16"/>
  <c r="AM27" i="16"/>
  <c r="AL27" i="16"/>
  <c r="AK27" i="16"/>
  <c r="AJ27" i="16"/>
  <c r="AI27" i="16"/>
  <c r="AH27" i="16"/>
  <c r="AG27" i="16"/>
  <c r="AF27" i="16"/>
  <c r="AB27" i="16"/>
  <c r="AA27" i="16"/>
  <c r="M27" i="16"/>
  <c r="L27" i="16"/>
  <c r="N27" i="16" s="1"/>
  <c r="AO18" i="16"/>
  <c r="AN18" i="16"/>
  <c r="AM18" i="16"/>
  <c r="AL18" i="16"/>
  <c r="AK18" i="16"/>
  <c r="AJ18" i="16"/>
  <c r="AI18" i="16"/>
  <c r="AH18" i="16"/>
  <c r="AG18" i="16"/>
  <c r="AF18" i="16"/>
  <c r="AB18" i="16"/>
  <c r="AA18" i="16"/>
  <c r="M18" i="16"/>
  <c r="L18" i="16"/>
  <c r="AO17" i="16"/>
  <c r="AM17" i="16"/>
  <c r="AL17" i="16"/>
  <c r="AK17" i="16"/>
  <c r="AJ17" i="16"/>
  <c r="AI17" i="16"/>
  <c r="AH17" i="16"/>
  <c r="AG17" i="16"/>
  <c r="AF17" i="16"/>
  <c r="AB17" i="16"/>
  <c r="AA17" i="16"/>
  <c r="M17" i="16"/>
  <c r="L17" i="16"/>
  <c r="AO16" i="16"/>
  <c r="AN16" i="16"/>
  <c r="AM16" i="16"/>
  <c r="AL16" i="16"/>
  <c r="AK16" i="16"/>
  <c r="AJ16" i="16"/>
  <c r="AI16" i="16"/>
  <c r="AH16" i="16"/>
  <c r="AG16" i="16"/>
  <c r="AF16" i="16"/>
  <c r="AB16" i="16"/>
  <c r="AA16" i="16"/>
  <c r="M16" i="16"/>
  <c r="L16" i="16"/>
  <c r="AO15" i="16"/>
  <c r="AN15" i="16"/>
  <c r="AM15" i="16"/>
  <c r="AL15" i="16"/>
  <c r="AK15" i="16"/>
  <c r="AJ15" i="16"/>
  <c r="AI15" i="16"/>
  <c r="AH15" i="16"/>
  <c r="AG15" i="16"/>
  <c r="AF15" i="16"/>
  <c r="AB15" i="16"/>
  <c r="AA15" i="16"/>
  <c r="M15" i="16"/>
  <c r="L15" i="16"/>
  <c r="U44" i="17"/>
  <c r="W44" i="17"/>
  <c r="S44" i="17"/>
  <c r="AO43" i="17"/>
  <c r="AN43" i="17"/>
  <c r="AK43" i="17"/>
  <c r="AJ43" i="17"/>
  <c r="AG43" i="17"/>
  <c r="AO42" i="17"/>
  <c r="AN42" i="17"/>
  <c r="AM42" i="17"/>
  <c r="AL42" i="17"/>
  <c r="AK42" i="17"/>
  <c r="AJ42" i="17"/>
  <c r="AI42" i="17"/>
  <c r="AH42" i="17"/>
  <c r="AG42" i="17"/>
  <c r="AF42" i="17"/>
  <c r="AB42" i="17"/>
  <c r="AA42" i="17"/>
  <c r="M42" i="17"/>
  <c r="L42" i="17"/>
  <c r="AO41" i="17"/>
  <c r="AN41" i="17"/>
  <c r="AM41" i="17"/>
  <c r="AL41" i="17"/>
  <c r="AK41" i="17"/>
  <c r="AJ41" i="17"/>
  <c r="AI41" i="17"/>
  <c r="AH41" i="17"/>
  <c r="AG41" i="17"/>
  <c r="AF41" i="17"/>
  <c r="AB41" i="17"/>
  <c r="AA41" i="17"/>
  <c r="M41" i="17"/>
  <c r="L41" i="17"/>
  <c r="N41" i="17" s="1"/>
  <c r="AO40" i="17"/>
  <c r="AN40" i="17"/>
  <c r="AM40" i="17"/>
  <c r="AL40" i="17"/>
  <c r="AK40" i="17"/>
  <c r="AJ40" i="17"/>
  <c r="AI40" i="17"/>
  <c r="AH40" i="17"/>
  <c r="AG40" i="17"/>
  <c r="AF40" i="17"/>
  <c r="AB40" i="17"/>
  <c r="AA40" i="17"/>
  <c r="M40" i="17"/>
  <c r="L40" i="17"/>
  <c r="AO39" i="17"/>
  <c r="AN39" i="17"/>
  <c r="AM39" i="17"/>
  <c r="AL39" i="17"/>
  <c r="AK39" i="17"/>
  <c r="AJ39" i="17"/>
  <c r="AI39" i="17"/>
  <c r="AH39" i="17"/>
  <c r="AG39" i="17"/>
  <c r="AF39" i="17"/>
  <c r="AB39" i="17"/>
  <c r="AA39" i="17"/>
  <c r="M39" i="17"/>
  <c r="L39" i="17"/>
  <c r="N39" i="17" s="1"/>
  <c r="U32" i="17"/>
  <c r="S32" i="17"/>
  <c r="Q32" i="17"/>
  <c r="AN31" i="17"/>
  <c r="AK31" i="17"/>
  <c r="AJ31" i="17"/>
  <c r="AG31" i="17"/>
  <c r="B32" i="17"/>
  <c r="AO30" i="17"/>
  <c r="AN30" i="17"/>
  <c r="AM30" i="17"/>
  <c r="AL30" i="17"/>
  <c r="AK30" i="17"/>
  <c r="AJ30" i="17"/>
  <c r="AI30" i="17"/>
  <c r="AH30" i="17"/>
  <c r="AG30" i="17"/>
  <c r="AF30" i="17"/>
  <c r="AB30" i="17"/>
  <c r="AA30" i="17"/>
  <c r="M30" i="17"/>
  <c r="L30" i="17"/>
  <c r="AO29" i="17"/>
  <c r="AN29" i="17"/>
  <c r="AM29" i="17"/>
  <c r="AL29" i="17"/>
  <c r="AK29" i="17"/>
  <c r="AJ29" i="17"/>
  <c r="AI29" i="17"/>
  <c r="AH29" i="17"/>
  <c r="AG29" i="17"/>
  <c r="AF29" i="17"/>
  <c r="AB29" i="17"/>
  <c r="AA29" i="17"/>
  <c r="M29" i="17"/>
  <c r="L29" i="17"/>
  <c r="AO28" i="17"/>
  <c r="AN28" i="17"/>
  <c r="AM28" i="17"/>
  <c r="AL28" i="17"/>
  <c r="AK28" i="17"/>
  <c r="AJ28" i="17"/>
  <c r="AI28" i="17"/>
  <c r="AH28" i="17"/>
  <c r="AG28" i="17"/>
  <c r="AF28" i="17"/>
  <c r="AB28" i="17"/>
  <c r="AA28" i="17"/>
  <c r="M28" i="17"/>
  <c r="L28" i="17"/>
  <c r="AO27" i="17"/>
  <c r="AN27" i="17"/>
  <c r="AM27" i="17"/>
  <c r="AL27" i="17"/>
  <c r="AK27" i="17"/>
  <c r="AJ27" i="17"/>
  <c r="AI27" i="17"/>
  <c r="AH27" i="17"/>
  <c r="AG27" i="17"/>
  <c r="AF27" i="17"/>
  <c r="AB27" i="17"/>
  <c r="AA27" i="17"/>
  <c r="M27" i="17"/>
  <c r="L27" i="17"/>
  <c r="Y20" i="17"/>
  <c r="W20" i="17"/>
  <c r="S20" i="17"/>
  <c r="Q20" i="17"/>
  <c r="J20" i="17"/>
  <c r="AI19" i="17"/>
  <c r="AH19" i="17"/>
  <c r="B20" i="17"/>
  <c r="AO18" i="17"/>
  <c r="AN18" i="17"/>
  <c r="AM18" i="17"/>
  <c r="AL18" i="17"/>
  <c r="AK18" i="17"/>
  <c r="AJ18" i="17"/>
  <c r="AI18" i="17"/>
  <c r="AH18" i="17"/>
  <c r="AG18" i="17"/>
  <c r="AF18" i="17"/>
  <c r="M18" i="17"/>
  <c r="L18" i="17"/>
  <c r="AO17" i="17"/>
  <c r="AN17" i="17"/>
  <c r="AM17" i="17"/>
  <c r="AL17" i="17"/>
  <c r="AK17" i="17"/>
  <c r="AJ17" i="17"/>
  <c r="AI17" i="17"/>
  <c r="AH17" i="17"/>
  <c r="AG17" i="17"/>
  <c r="AF17" i="17"/>
  <c r="M17" i="17"/>
  <c r="L17" i="17"/>
  <c r="AO16" i="17"/>
  <c r="AN16" i="17"/>
  <c r="AM16" i="17"/>
  <c r="AL16" i="17"/>
  <c r="AK16" i="17"/>
  <c r="AJ16" i="17"/>
  <c r="AI16" i="17"/>
  <c r="AH16" i="17"/>
  <c r="AG16" i="17"/>
  <c r="AF16" i="17"/>
  <c r="M16" i="17"/>
  <c r="L16" i="17"/>
  <c r="AO15" i="17"/>
  <c r="AN15" i="17"/>
  <c r="AM15" i="17"/>
  <c r="AL15" i="17"/>
  <c r="AK15" i="17"/>
  <c r="AJ15" i="17"/>
  <c r="AI15" i="17"/>
  <c r="AH15" i="17"/>
  <c r="AG15" i="17"/>
  <c r="AF15" i="17"/>
  <c r="M15" i="17"/>
  <c r="L15" i="17"/>
  <c r="Y44" i="4"/>
  <c r="Q44" i="4"/>
  <c r="F44" i="4"/>
  <c r="AO42" i="4"/>
  <c r="AN42" i="4"/>
  <c r="AM42" i="4"/>
  <c r="AL42" i="4"/>
  <c r="AK42" i="4"/>
  <c r="AJ42" i="4"/>
  <c r="AI42" i="4"/>
  <c r="AH42" i="4"/>
  <c r="AG42" i="4"/>
  <c r="AF42" i="4"/>
  <c r="AB42" i="4"/>
  <c r="AA42" i="4"/>
  <c r="M42" i="4"/>
  <c r="L42" i="4"/>
  <c r="AO41" i="4"/>
  <c r="AN41" i="4"/>
  <c r="AM41" i="4"/>
  <c r="AL41" i="4"/>
  <c r="AK41" i="4"/>
  <c r="AJ41" i="4"/>
  <c r="AI41" i="4"/>
  <c r="AH41" i="4"/>
  <c r="AG41" i="4"/>
  <c r="AF41" i="4"/>
  <c r="AB41" i="4"/>
  <c r="AA41" i="4"/>
  <c r="M41" i="4"/>
  <c r="L41" i="4"/>
  <c r="AO40" i="4"/>
  <c r="AN40" i="4"/>
  <c r="AM40" i="4"/>
  <c r="AL40" i="4"/>
  <c r="AK40" i="4"/>
  <c r="AJ40" i="4"/>
  <c r="AI40" i="4"/>
  <c r="AH40" i="4"/>
  <c r="AG40" i="4"/>
  <c r="AF40" i="4"/>
  <c r="AB40" i="4"/>
  <c r="AA40" i="4"/>
  <c r="AC40" i="4" s="1"/>
  <c r="M40" i="4"/>
  <c r="L40" i="4"/>
  <c r="AO39" i="4"/>
  <c r="AN39" i="4"/>
  <c r="AM39" i="4"/>
  <c r="AL39" i="4"/>
  <c r="AK39" i="4"/>
  <c r="AJ39" i="4"/>
  <c r="AI39" i="4"/>
  <c r="AH39" i="4"/>
  <c r="AG39" i="4"/>
  <c r="AF39" i="4"/>
  <c r="AB39" i="4"/>
  <c r="AA39" i="4"/>
  <c r="M39" i="4"/>
  <c r="L39" i="4"/>
  <c r="Y32" i="4"/>
  <c r="W32" i="4"/>
  <c r="U32" i="4"/>
  <c r="Q32" i="4"/>
  <c r="B32" i="4"/>
  <c r="AO30" i="4"/>
  <c r="AN30" i="4"/>
  <c r="AM30" i="4"/>
  <c r="AL30" i="4"/>
  <c r="AK30" i="4"/>
  <c r="AJ30" i="4"/>
  <c r="AI30" i="4"/>
  <c r="AH30" i="4"/>
  <c r="AG30" i="4"/>
  <c r="AF30" i="4"/>
  <c r="AB30" i="4"/>
  <c r="AA30" i="4"/>
  <c r="AC30" i="4" s="1"/>
  <c r="M30" i="4"/>
  <c r="L30" i="4"/>
  <c r="AO29" i="4"/>
  <c r="AN29" i="4"/>
  <c r="AM29" i="4"/>
  <c r="AL29" i="4"/>
  <c r="AK29" i="4"/>
  <c r="AJ29" i="4"/>
  <c r="AI29" i="4"/>
  <c r="AH29" i="4"/>
  <c r="AG29" i="4"/>
  <c r="AF29" i="4"/>
  <c r="AB29" i="4"/>
  <c r="AA29" i="4"/>
  <c r="M29" i="4"/>
  <c r="L29" i="4"/>
  <c r="AP29" i="4" s="1"/>
  <c r="AO28" i="4"/>
  <c r="AN28" i="4"/>
  <c r="AM28" i="4"/>
  <c r="AL28" i="4"/>
  <c r="AK28" i="4"/>
  <c r="AJ28" i="4"/>
  <c r="AI28" i="4"/>
  <c r="AH28" i="4"/>
  <c r="AG28" i="4"/>
  <c r="AF28" i="4"/>
  <c r="AB28" i="4"/>
  <c r="AA28" i="4"/>
  <c r="M28" i="4"/>
  <c r="L28" i="4"/>
  <c r="AO27" i="4"/>
  <c r="AN27" i="4"/>
  <c r="AM27" i="4"/>
  <c r="AL27" i="4"/>
  <c r="AK27" i="4"/>
  <c r="AJ27" i="4"/>
  <c r="AI27" i="4"/>
  <c r="AH27" i="4"/>
  <c r="AG27" i="4"/>
  <c r="AF27" i="4"/>
  <c r="AB27" i="4"/>
  <c r="AA27" i="4"/>
  <c r="M27" i="4"/>
  <c r="L27" i="4"/>
  <c r="AP27" i="4" s="1"/>
  <c r="Y20" i="4"/>
  <c r="AK19" i="4"/>
  <c r="AO19" i="4"/>
  <c r="AG19" i="4"/>
  <c r="AO18" i="4"/>
  <c r="AN18" i="4"/>
  <c r="AM18" i="4"/>
  <c r="AL18" i="4"/>
  <c r="AK18" i="4"/>
  <c r="AJ18" i="4"/>
  <c r="AI18" i="4"/>
  <c r="AH18" i="4"/>
  <c r="AG18" i="4"/>
  <c r="AF18" i="4"/>
  <c r="AB18" i="4"/>
  <c r="AA18" i="4"/>
  <c r="M18" i="4"/>
  <c r="L18" i="4"/>
  <c r="AO17" i="4"/>
  <c r="AN17" i="4"/>
  <c r="AM17" i="4"/>
  <c r="AL17" i="4"/>
  <c r="AK17" i="4"/>
  <c r="AJ17" i="4"/>
  <c r="AI17" i="4"/>
  <c r="AH17" i="4"/>
  <c r="AG17" i="4"/>
  <c r="AF17" i="4"/>
  <c r="AB17" i="4"/>
  <c r="AA17" i="4"/>
  <c r="M17" i="4"/>
  <c r="L17" i="4"/>
  <c r="AO16" i="4"/>
  <c r="AN16" i="4"/>
  <c r="AM16" i="4"/>
  <c r="AL16" i="4"/>
  <c r="AK16" i="4"/>
  <c r="AJ16" i="4"/>
  <c r="AI16" i="4"/>
  <c r="AH16" i="4"/>
  <c r="AG16" i="4"/>
  <c r="AF16" i="4"/>
  <c r="AB16" i="4"/>
  <c r="AA16" i="4"/>
  <c r="M16" i="4"/>
  <c r="L16" i="4"/>
  <c r="AO15" i="4"/>
  <c r="AN15" i="4"/>
  <c r="AM15" i="4"/>
  <c r="AL15" i="4"/>
  <c r="AK15" i="4"/>
  <c r="AJ15" i="4"/>
  <c r="AI15" i="4"/>
  <c r="AH15" i="4"/>
  <c r="AG15" i="4"/>
  <c r="AF15" i="4"/>
  <c r="AB15" i="4"/>
  <c r="AA15" i="4"/>
  <c r="M15" i="4"/>
  <c r="L15" i="4"/>
  <c r="Y44" i="7"/>
  <c r="U44" i="7"/>
  <c r="B44" i="7"/>
  <c r="AO42" i="7"/>
  <c r="AN42" i="7"/>
  <c r="AM42" i="7"/>
  <c r="AL42" i="7"/>
  <c r="AK42" i="7"/>
  <c r="AJ42" i="7"/>
  <c r="AI42" i="7"/>
  <c r="AH42" i="7"/>
  <c r="AG42" i="7"/>
  <c r="AF42" i="7"/>
  <c r="AB42" i="7"/>
  <c r="AA42" i="7"/>
  <c r="AC42" i="7" s="1"/>
  <c r="M42" i="7"/>
  <c r="L42" i="7"/>
  <c r="AO41" i="7"/>
  <c r="AN41" i="7"/>
  <c r="AM41" i="7"/>
  <c r="AL41" i="7"/>
  <c r="AK41" i="7"/>
  <c r="AJ41" i="7"/>
  <c r="AI41" i="7"/>
  <c r="AH41" i="7"/>
  <c r="AG41" i="7"/>
  <c r="AF41" i="7"/>
  <c r="AB41" i="7"/>
  <c r="AA41" i="7"/>
  <c r="M41" i="7"/>
  <c r="L41" i="7"/>
  <c r="AO40" i="7"/>
  <c r="AN40" i="7"/>
  <c r="AM40" i="7"/>
  <c r="AL40" i="7"/>
  <c r="AK40" i="7"/>
  <c r="AJ40" i="7"/>
  <c r="AI40" i="7"/>
  <c r="AH40" i="7"/>
  <c r="AG40" i="7"/>
  <c r="AF40" i="7"/>
  <c r="AB40" i="7"/>
  <c r="AA40" i="7"/>
  <c r="M40" i="7"/>
  <c r="L40" i="7"/>
  <c r="AO39" i="7"/>
  <c r="AN39" i="7"/>
  <c r="AM39" i="7"/>
  <c r="AL39" i="7"/>
  <c r="AK39" i="7"/>
  <c r="AJ39" i="7"/>
  <c r="AI39" i="7"/>
  <c r="AH39" i="7"/>
  <c r="AG39" i="7"/>
  <c r="AF39" i="7"/>
  <c r="AB39" i="7"/>
  <c r="AA39" i="7"/>
  <c r="M39" i="7"/>
  <c r="L39" i="7"/>
  <c r="N39" i="7" s="1"/>
  <c r="Y32" i="7"/>
  <c r="W32" i="7"/>
  <c r="U32" i="7"/>
  <c r="S32" i="7"/>
  <c r="AO31" i="7"/>
  <c r="AN31" i="7"/>
  <c r="AK31" i="7"/>
  <c r="AJ31" i="7"/>
  <c r="AG31" i="7"/>
  <c r="AO30" i="7"/>
  <c r="AN30" i="7"/>
  <c r="AM30" i="7"/>
  <c r="AL30" i="7"/>
  <c r="AK30" i="7"/>
  <c r="AJ30" i="7"/>
  <c r="AI30" i="7"/>
  <c r="AH30" i="7"/>
  <c r="AG30" i="7"/>
  <c r="AF30" i="7"/>
  <c r="AB30" i="7"/>
  <c r="AA30" i="7"/>
  <c r="M30" i="7"/>
  <c r="L30" i="7"/>
  <c r="AO29" i="7"/>
  <c r="AN29" i="7"/>
  <c r="AM29" i="7"/>
  <c r="AL29" i="7"/>
  <c r="AK29" i="7"/>
  <c r="AJ29" i="7"/>
  <c r="AI29" i="7"/>
  <c r="AH29" i="7"/>
  <c r="AG29" i="7"/>
  <c r="AF29" i="7"/>
  <c r="AB29" i="7"/>
  <c r="AA29" i="7"/>
  <c r="M29" i="7"/>
  <c r="L29" i="7"/>
  <c r="AO28" i="7"/>
  <c r="AN28" i="7"/>
  <c r="AM28" i="7"/>
  <c r="AL28" i="7"/>
  <c r="AK28" i="7"/>
  <c r="AJ28" i="7"/>
  <c r="AI28" i="7"/>
  <c r="AH28" i="7"/>
  <c r="AG28" i="7"/>
  <c r="AF28" i="7"/>
  <c r="AB28" i="7"/>
  <c r="AA28" i="7"/>
  <c r="M28" i="7"/>
  <c r="L28" i="7"/>
  <c r="AO27" i="7"/>
  <c r="AN27" i="7"/>
  <c r="AM27" i="7"/>
  <c r="AL27" i="7"/>
  <c r="AK27" i="7"/>
  <c r="AJ27" i="7"/>
  <c r="AI27" i="7"/>
  <c r="AH27" i="7"/>
  <c r="AG27" i="7"/>
  <c r="AF27" i="7"/>
  <c r="AB27" i="7"/>
  <c r="AA27" i="7"/>
  <c r="AC27" i="7" s="1"/>
  <c r="M27" i="7"/>
  <c r="L27" i="7"/>
  <c r="W20" i="7"/>
  <c r="U20" i="7"/>
  <c r="Q20" i="7"/>
  <c r="AO19" i="7"/>
  <c r="AL19" i="7"/>
  <c r="AK19" i="7"/>
  <c r="AH19" i="7"/>
  <c r="AG19" i="7"/>
  <c r="AO18" i="7"/>
  <c r="AN18" i="7"/>
  <c r="AM18" i="7"/>
  <c r="AL18" i="7"/>
  <c r="AK18" i="7"/>
  <c r="AJ18" i="7"/>
  <c r="AI18" i="7"/>
  <c r="AH18" i="7"/>
  <c r="AG18" i="7"/>
  <c r="AF18" i="7"/>
  <c r="AB18" i="7"/>
  <c r="AA18" i="7"/>
  <c r="M18" i="7"/>
  <c r="L18" i="7"/>
  <c r="AO17" i="7"/>
  <c r="AN17" i="7"/>
  <c r="AM17" i="7"/>
  <c r="AL17" i="7"/>
  <c r="AK17" i="7"/>
  <c r="AJ17" i="7"/>
  <c r="AI17" i="7"/>
  <c r="AH17" i="7"/>
  <c r="AG17" i="7"/>
  <c r="AF17" i="7"/>
  <c r="AB17" i="7"/>
  <c r="AA17" i="7"/>
  <c r="M17" i="7"/>
  <c r="L17" i="7"/>
  <c r="AO16" i="7"/>
  <c r="AN16" i="7"/>
  <c r="AM16" i="7"/>
  <c r="AL16" i="7"/>
  <c r="AK16" i="7"/>
  <c r="AJ16" i="7"/>
  <c r="AI16" i="7"/>
  <c r="AH16" i="7"/>
  <c r="AG16" i="7"/>
  <c r="AF16" i="7"/>
  <c r="AB16" i="7"/>
  <c r="AA16" i="7"/>
  <c r="M16" i="7"/>
  <c r="L16" i="7"/>
  <c r="AO15" i="7"/>
  <c r="AN15" i="7"/>
  <c r="AM15" i="7"/>
  <c r="AL15" i="7"/>
  <c r="AK15" i="7"/>
  <c r="AJ15" i="7"/>
  <c r="AI15" i="7"/>
  <c r="AH15" i="7"/>
  <c r="AG15" i="7"/>
  <c r="AF15" i="7"/>
  <c r="AB15" i="7"/>
  <c r="AA15" i="7"/>
  <c r="M15" i="7"/>
  <c r="L15" i="7"/>
  <c r="AB18" i="9"/>
  <c r="AA18" i="9"/>
  <c r="AB17" i="9"/>
  <c r="AA17" i="9"/>
  <c r="AB16" i="9"/>
  <c r="AA16" i="9"/>
  <c r="AB15" i="9"/>
  <c r="AA15" i="9"/>
  <c r="AB42" i="9"/>
  <c r="AA42" i="9"/>
  <c r="AB41" i="9"/>
  <c r="AA41" i="9"/>
  <c r="AC41" i="9" s="1"/>
  <c r="AB40" i="9"/>
  <c r="AA40" i="9"/>
  <c r="AB39" i="9"/>
  <c r="AA39" i="9"/>
  <c r="AB30" i="9"/>
  <c r="AA30" i="9"/>
  <c r="AB29" i="9"/>
  <c r="AA29" i="9"/>
  <c r="AB28" i="9"/>
  <c r="AA28" i="9"/>
  <c r="AB27" i="9"/>
  <c r="AA27" i="9"/>
  <c r="AC42" i="17" l="1"/>
  <c r="AQ18" i="14"/>
  <c r="AC18" i="14"/>
  <c r="AQ15" i="6"/>
  <c r="AC42" i="9"/>
  <c r="AC18" i="9"/>
  <c r="N41" i="14"/>
  <c r="AR19" i="7"/>
  <c r="AC41" i="14"/>
  <c r="AR41" i="14" s="1"/>
  <c r="AC28" i="9"/>
  <c r="N40" i="9"/>
  <c r="AQ29" i="9"/>
  <c r="AQ27" i="6"/>
  <c r="AP15" i="12"/>
  <c r="AC30" i="9"/>
  <c r="AC40" i="8"/>
  <c r="AQ29" i="7"/>
  <c r="N28" i="17"/>
  <c r="N28" i="10"/>
  <c r="N40" i="12"/>
  <c r="AR40" i="12" s="1"/>
  <c r="AQ42" i="16"/>
  <c r="AC42" i="16"/>
  <c r="AP16" i="17"/>
  <c r="AC41" i="11"/>
  <c r="AP40" i="10"/>
  <c r="AQ29" i="14"/>
  <c r="AC29" i="14"/>
  <c r="AQ41" i="6"/>
  <c r="AP18" i="7"/>
  <c r="AC30" i="7"/>
  <c r="N42" i="17"/>
  <c r="AR42" i="17" s="1"/>
  <c r="N30" i="17"/>
  <c r="AP28" i="17"/>
  <c r="AQ18" i="17"/>
  <c r="N28" i="12"/>
  <c r="AQ41" i="17"/>
  <c r="AC39" i="17"/>
  <c r="AR39" i="17" s="1"/>
  <c r="AP40" i="17"/>
  <c r="AQ17" i="17"/>
  <c r="AC30" i="16"/>
  <c r="AP30" i="17"/>
  <c r="AC30" i="17"/>
  <c r="AQ29" i="17"/>
  <c r="AC27" i="17"/>
  <c r="AC29" i="17"/>
  <c r="AC16" i="17"/>
  <c r="AQ30" i="16"/>
  <c r="AC28" i="16"/>
  <c r="AC15" i="16"/>
  <c r="AC16" i="9"/>
  <c r="AP27" i="8"/>
  <c r="N40" i="17"/>
  <c r="AQ40" i="17"/>
  <c r="N16" i="17"/>
  <c r="N28" i="15"/>
  <c r="N30" i="15"/>
  <c r="AQ15" i="14"/>
  <c r="AQ15" i="4"/>
  <c r="AC41" i="16"/>
  <c r="AP30" i="16"/>
  <c r="AQ29" i="15"/>
  <c r="AQ42" i="11"/>
  <c r="AC16" i="11"/>
  <c r="AC15" i="12"/>
  <c r="AQ15" i="7"/>
  <c r="AC15" i="7"/>
  <c r="AC17" i="7"/>
  <c r="AC18" i="7"/>
  <c r="AQ29" i="16"/>
  <c r="AQ41" i="11"/>
  <c r="N17" i="11"/>
  <c r="N41" i="10"/>
  <c r="N16" i="12"/>
  <c r="N18" i="12"/>
  <c r="AQ41" i="7"/>
  <c r="AQ27" i="7"/>
  <c r="AQ28" i="7"/>
  <c r="AQ41" i="16"/>
  <c r="AC39" i="16"/>
  <c r="AP29" i="16"/>
  <c r="AC27" i="16"/>
  <c r="AR27" i="16" s="1"/>
  <c r="AC16" i="16"/>
  <c r="AG19" i="16"/>
  <c r="AK19" i="16"/>
  <c r="AP18" i="16"/>
  <c r="AH19" i="16"/>
  <c r="AL19" i="16"/>
  <c r="Q20" i="16"/>
  <c r="U20" i="16"/>
  <c r="W44" i="15"/>
  <c r="AC41" i="15"/>
  <c r="AI19" i="15"/>
  <c r="AM19" i="15"/>
  <c r="U20" i="15"/>
  <c r="AI31" i="15"/>
  <c r="AM31" i="15"/>
  <c r="Y32" i="15"/>
  <c r="AP40" i="15"/>
  <c r="AP42" i="15"/>
  <c r="AH43" i="15"/>
  <c r="AL43" i="15"/>
  <c r="AP17" i="15"/>
  <c r="AC18" i="15"/>
  <c r="B20" i="15"/>
  <c r="AJ19" i="15"/>
  <c r="J20" i="15"/>
  <c r="S20" i="15"/>
  <c r="AC28" i="15"/>
  <c r="B32" i="15"/>
  <c r="AJ31" i="15"/>
  <c r="AN31" i="15"/>
  <c r="S32" i="15"/>
  <c r="W32" i="15"/>
  <c r="AQ41" i="14"/>
  <c r="AC42" i="14"/>
  <c r="AF43" i="14"/>
  <c r="AJ43" i="14"/>
  <c r="AC39" i="14"/>
  <c r="AC27" i="14"/>
  <c r="AC30" i="14"/>
  <c r="AP30" i="14"/>
  <c r="AL32" i="14"/>
  <c r="AQ28" i="14"/>
  <c r="AC16" i="14"/>
  <c r="AP16" i="14"/>
  <c r="AH19" i="14"/>
  <c r="AL19" i="14"/>
  <c r="AC42" i="11"/>
  <c r="U44" i="11"/>
  <c r="AP39" i="11"/>
  <c r="AN43" i="11"/>
  <c r="AC39" i="11"/>
  <c r="AC28" i="11"/>
  <c r="AC30" i="11"/>
  <c r="AQ27" i="11"/>
  <c r="AQ29" i="11"/>
  <c r="AC15" i="11"/>
  <c r="AI43" i="10"/>
  <c r="AM43" i="10"/>
  <c r="AC42" i="10"/>
  <c r="S44" i="10"/>
  <c r="AQ39" i="10"/>
  <c r="AQ41" i="10"/>
  <c r="W44" i="10"/>
  <c r="AQ27" i="10"/>
  <c r="AQ29" i="10"/>
  <c r="AG31" i="10"/>
  <c r="AJ31" i="10"/>
  <c r="AN31" i="10"/>
  <c r="AC17" i="10"/>
  <c r="AI19" i="10"/>
  <c r="AP17" i="10"/>
  <c r="S20" i="10"/>
  <c r="AC20" i="10" s="1"/>
  <c r="AC39" i="6"/>
  <c r="U44" i="6"/>
  <c r="AP39" i="6"/>
  <c r="AC42" i="6"/>
  <c r="AN43" i="6"/>
  <c r="W44" i="6"/>
  <c r="AQ28" i="6"/>
  <c r="AQ30" i="6"/>
  <c r="AM31" i="6"/>
  <c r="AP27" i="6"/>
  <c r="AC28" i="6"/>
  <c r="AC30" i="6"/>
  <c r="AJ19" i="6"/>
  <c r="AN19" i="6"/>
  <c r="AQ18" i="6"/>
  <c r="AI19" i="6"/>
  <c r="AM19" i="6"/>
  <c r="AC16" i="6"/>
  <c r="AC18" i="6"/>
  <c r="S20" i="6"/>
  <c r="W20" i="6"/>
  <c r="Y44" i="12"/>
  <c r="AQ42" i="12"/>
  <c r="AI43" i="12"/>
  <c r="AM43" i="12"/>
  <c r="AC29" i="12"/>
  <c r="AI31" i="12"/>
  <c r="AC28" i="12"/>
  <c r="W32" i="12"/>
  <c r="AQ29" i="12"/>
  <c r="AC27" i="12"/>
  <c r="S32" i="12"/>
  <c r="AG19" i="12"/>
  <c r="AO19" i="12"/>
  <c r="W20" i="12"/>
  <c r="AP16" i="12"/>
  <c r="AC17" i="12"/>
  <c r="AP18" i="12"/>
  <c r="AH19" i="12"/>
  <c r="AL19" i="12"/>
  <c r="Q20" i="12"/>
  <c r="Y20" i="12"/>
  <c r="AN20" i="12" s="1"/>
  <c r="AQ40" i="9"/>
  <c r="AC40" i="9"/>
  <c r="AP39" i="9"/>
  <c r="AP42" i="9"/>
  <c r="AJ43" i="9"/>
  <c r="AN43" i="9"/>
  <c r="S44" i="9"/>
  <c r="AQ30" i="9"/>
  <c r="Q20" i="9"/>
  <c r="AN19" i="9"/>
  <c r="AQ15" i="9"/>
  <c r="AQ18" i="9"/>
  <c r="AG19" i="9"/>
  <c r="AK19" i="9"/>
  <c r="AO19" i="9"/>
  <c r="AC41" i="8"/>
  <c r="AH43" i="8"/>
  <c r="AQ40" i="8"/>
  <c r="AC29" i="8"/>
  <c r="AH31" i="8"/>
  <c r="AC27" i="8"/>
  <c r="AI31" i="8"/>
  <c r="AM31" i="8"/>
  <c r="AC18" i="8"/>
  <c r="AP18" i="8"/>
  <c r="AC15" i="8"/>
  <c r="AQ18" i="8"/>
  <c r="AL19" i="8"/>
  <c r="AC39" i="7"/>
  <c r="AR39" i="7" s="1"/>
  <c r="AQ42" i="7"/>
  <c r="AI43" i="7"/>
  <c r="AM43" i="7"/>
  <c r="AP40" i="7"/>
  <c r="AL43" i="7"/>
  <c r="AP28" i="7"/>
  <c r="AC28" i="7"/>
  <c r="AQ40" i="4"/>
  <c r="AQ42" i="4"/>
  <c r="AI43" i="4"/>
  <c r="AM43" i="4"/>
  <c r="S44" i="4"/>
  <c r="AP42" i="4"/>
  <c r="AH43" i="4"/>
  <c r="AL43" i="4"/>
  <c r="AH31" i="4"/>
  <c r="AL31" i="4"/>
  <c r="AQ30" i="4"/>
  <c r="AI31" i="4"/>
  <c r="AM31" i="4"/>
  <c r="AC17" i="4"/>
  <c r="AP16" i="4"/>
  <c r="AP18" i="4"/>
  <c r="AH19" i="4"/>
  <c r="AL19" i="4"/>
  <c r="U20" i="4"/>
  <c r="S20" i="4"/>
  <c r="AQ16" i="4"/>
  <c r="N40" i="16"/>
  <c r="AQ39" i="16"/>
  <c r="N41" i="16"/>
  <c r="B44" i="16"/>
  <c r="AF44" i="16" s="1"/>
  <c r="D32" i="16"/>
  <c r="AQ15" i="16"/>
  <c r="AP30" i="15"/>
  <c r="AQ30" i="15"/>
  <c r="N16" i="15"/>
  <c r="AQ18" i="15"/>
  <c r="N40" i="14"/>
  <c r="N27" i="14"/>
  <c r="B32" i="14"/>
  <c r="F32" i="14"/>
  <c r="AJ32" i="14" s="1"/>
  <c r="N17" i="14"/>
  <c r="D20" i="14"/>
  <c r="N40" i="11"/>
  <c r="N28" i="11"/>
  <c r="AQ30" i="11"/>
  <c r="AO19" i="11"/>
  <c r="N42" i="10"/>
  <c r="J32" i="10"/>
  <c r="AN32" i="10" s="1"/>
  <c r="D44" i="6"/>
  <c r="B44" i="6"/>
  <c r="AI43" i="6"/>
  <c r="N40" i="6"/>
  <c r="H44" i="6"/>
  <c r="N41" i="6"/>
  <c r="D32" i="6"/>
  <c r="H20" i="6"/>
  <c r="N18" i="6"/>
  <c r="D20" i="6"/>
  <c r="H32" i="12"/>
  <c r="AP30" i="12"/>
  <c r="F20" i="12"/>
  <c r="D44" i="9"/>
  <c r="B20" i="9"/>
  <c r="F20" i="9"/>
  <c r="H44" i="7"/>
  <c r="AP41" i="7"/>
  <c r="N27" i="7"/>
  <c r="AR27" i="7" s="1"/>
  <c r="AP29" i="7"/>
  <c r="D20" i="7"/>
  <c r="N16" i="7"/>
  <c r="N39" i="4"/>
  <c r="B44" i="4"/>
  <c r="AF44" i="4" s="1"/>
  <c r="N30" i="4"/>
  <c r="AR30" i="4" s="1"/>
  <c r="B20" i="4"/>
  <c r="U20" i="17"/>
  <c r="AC20" i="17" s="1"/>
  <c r="AC15" i="14"/>
  <c r="AQ17" i="9"/>
  <c r="AC17" i="8"/>
  <c r="AC15" i="9"/>
  <c r="AQ16" i="7"/>
  <c r="AI19" i="7"/>
  <c r="AM19" i="7"/>
  <c r="Y20" i="7"/>
  <c r="AP15" i="4"/>
  <c r="AC16" i="4"/>
  <c r="AP17" i="4"/>
  <c r="AQ18" i="4"/>
  <c r="AM19" i="4"/>
  <c r="AC18" i="17"/>
  <c r="AF20" i="17"/>
  <c r="AJ19" i="17"/>
  <c r="AN20" i="17"/>
  <c r="AQ18" i="16"/>
  <c r="AI19" i="16"/>
  <c r="AM19" i="16"/>
  <c r="AQ15" i="15"/>
  <c r="AQ17" i="15"/>
  <c r="AG19" i="15"/>
  <c r="AK19" i="15"/>
  <c r="AO19" i="15"/>
  <c r="W20" i="15"/>
  <c r="AL20" i="15" s="1"/>
  <c r="AQ17" i="14"/>
  <c r="AJ19" i="14"/>
  <c r="AN19" i="14"/>
  <c r="W20" i="14"/>
  <c r="AQ15" i="11"/>
  <c r="AI19" i="11"/>
  <c r="AM19" i="11"/>
  <c r="AQ15" i="10"/>
  <c r="AQ17" i="10"/>
  <c r="AC18" i="10"/>
  <c r="AF20" i="10"/>
  <c r="AJ19" i="10"/>
  <c r="AC15" i="6"/>
  <c r="AP16" i="6"/>
  <c r="AQ17" i="6"/>
  <c r="AG19" i="6"/>
  <c r="AK19" i="6"/>
  <c r="AO19" i="6"/>
  <c r="AQ15" i="12"/>
  <c r="AP17" i="12"/>
  <c r="AI19" i="12"/>
  <c r="U20" i="12"/>
  <c r="AH19" i="9"/>
  <c r="AL20" i="9"/>
  <c r="U20" i="9"/>
  <c r="Y20" i="9"/>
  <c r="AL19" i="9"/>
  <c r="AC16" i="8"/>
  <c r="AP17" i="8"/>
  <c r="AI19" i="8"/>
  <c r="AM19" i="8"/>
  <c r="AQ16" i="14"/>
  <c r="AP16" i="9"/>
  <c r="AC17" i="9"/>
  <c r="AC16" i="7"/>
  <c r="AP17" i="7"/>
  <c r="AF19" i="7"/>
  <c r="AJ19" i="7"/>
  <c r="AN19" i="7"/>
  <c r="S20" i="7"/>
  <c r="AQ17" i="4"/>
  <c r="AC18" i="4"/>
  <c r="AN19" i="4"/>
  <c r="W20" i="4"/>
  <c r="Q20" i="4"/>
  <c r="AP17" i="17"/>
  <c r="AG19" i="17"/>
  <c r="AK19" i="17"/>
  <c r="AO19" i="17"/>
  <c r="AQ16" i="16"/>
  <c r="AC18" i="16"/>
  <c r="AJ19" i="16"/>
  <c r="W20" i="16"/>
  <c r="AC15" i="15"/>
  <c r="AP16" i="15"/>
  <c r="AC17" i="15"/>
  <c r="AP18" i="15"/>
  <c r="AH19" i="15"/>
  <c r="Q20" i="15"/>
  <c r="Y20" i="15"/>
  <c r="AC17" i="14"/>
  <c r="AP18" i="14"/>
  <c r="AG19" i="14"/>
  <c r="AK19" i="14"/>
  <c r="AO19" i="14"/>
  <c r="AR17" i="11"/>
  <c r="AJ20" i="11"/>
  <c r="S20" i="11"/>
  <c r="AC15" i="10"/>
  <c r="AG19" i="10"/>
  <c r="AO19" i="10"/>
  <c r="AQ16" i="6"/>
  <c r="AC17" i="6"/>
  <c r="AL19" i="6"/>
  <c r="U20" i="6"/>
  <c r="Y20" i="6"/>
  <c r="AQ17" i="12"/>
  <c r="AC18" i="12"/>
  <c r="AJ19" i="12"/>
  <c r="S20" i="12"/>
  <c r="AI19" i="9"/>
  <c r="AM19" i="9"/>
  <c r="AQ15" i="8"/>
  <c r="AQ17" i="8"/>
  <c r="AN19" i="8"/>
  <c r="S20" i="8"/>
  <c r="W20" i="8"/>
  <c r="AC29" i="9"/>
  <c r="Q32" i="6"/>
  <c r="AP28" i="12"/>
  <c r="Y32" i="12"/>
  <c r="AN32" i="12" s="1"/>
  <c r="AR28" i="9"/>
  <c r="AH31" i="7"/>
  <c r="AL31" i="7"/>
  <c r="AQ27" i="4"/>
  <c r="AC28" i="4"/>
  <c r="AF32" i="4"/>
  <c r="AN31" i="4"/>
  <c r="AH31" i="17"/>
  <c r="AL31" i="17"/>
  <c r="AP27" i="16"/>
  <c r="AM31" i="16"/>
  <c r="AG31" i="15"/>
  <c r="AK31" i="15"/>
  <c r="AQ27" i="14"/>
  <c r="AP29" i="14"/>
  <c r="AQ30" i="14"/>
  <c r="AH31" i="14"/>
  <c r="AL31" i="14"/>
  <c r="AN31" i="11"/>
  <c r="AQ28" i="10"/>
  <c r="AP30" i="10"/>
  <c r="AH31" i="10"/>
  <c r="AL31" i="10"/>
  <c r="AQ29" i="6"/>
  <c r="AJ31" i="6"/>
  <c r="AN31" i="6"/>
  <c r="S32" i="6"/>
  <c r="W32" i="6"/>
  <c r="AQ28" i="12"/>
  <c r="AJ31" i="12"/>
  <c r="AN31" i="12"/>
  <c r="AQ27" i="9"/>
  <c r="AQ28" i="9"/>
  <c r="AP29" i="9"/>
  <c r="AI31" i="9"/>
  <c r="AM31" i="9"/>
  <c r="AQ27" i="8"/>
  <c r="AP29" i="8"/>
  <c r="AC30" i="8"/>
  <c r="AN31" i="8"/>
  <c r="S32" i="8"/>
  <c r="W32" i="8"/>
  <c r="Q32" i="11"/>
  <c r="AP28" i="9"/>
  <c r="AC27" i="9"/>
  <c r="AQ30" i="7"/>
  <c r="AI31" i="7"/>
  <c r="AM31" i="7"/>
  <c r="AC27" i="4"/>
  <c r="AP28" i="4"/>
  <c r="AP30" i="4"/>
  <c r="AG31" i="4"/>
  <c r="AK31" i="4"/>
  <c r="AO31" i="4"/>
  <c r="AQ27" i="17"/>
  <c r="AI31" i="17"/>
  <c r="Y32" i="17"/>
  <c r="AQ27" i="16"/>
  <c r="AQ28" i="16"/>
  <c r="AC29" i="16"/>
  <c r="AR29" i="16" s="1"/>
  <c r="AJ32" i="16"/>
  <c r="AN31" i="16"/>
  <c r="W32" i="16"/>
  <c r="AQ28" i="15"/>
  <c r="AH31" i="15"/>
  <c r="AL31" i="15"/>
  <c r="Q32" i="15"/>
  <c r="U32" i="15"/>
  <c r="AM31" i="14"/>
  <c r="AP27" i="11"/>
  <c r="AQ28" i="11"/>
  <c r="AK31" i="11"/>
  <c r="AO31" i="11"/>
  <c r="AC28" i="10"/>
  <c r="AP28" i="10"/>
  <c r="AI31" i="10"/>
  <c r="AM31" i="10"/>
  <c r="AC29" i="6"/>
  <c r="AP30" i="6"/>
  <c r="AG31" i="6"/>
  <c r="AK31" i="6"/>
  <c r="AO31" i="6"/>
  <c r="AG31" i="12"/>
  <c r="AK31" i="12"/>
  <c r="AN31" i="9"/>
  <c r="S32" i="9"/>
  <c r="W32" i="9"/>
  <c r="AL31" i="9"/>
  <c r="AQ29" i="8"/>
  <c r="AG31" i="8"/>
  <c r="AK31" i="8"/>
  <c r="AO31" i="8"/>
  <c r="AQ39" i="11"/>
  <c r="AP39" i="7"/>
  <c r="AC41" i="4"/>
  <c r="U44" i="4"/>
  <c r="AJ44" i="4" s="1"/>
  <c r="AL44" i="11"/>
  <c r="AQ40" i="6"/>
  <c r="AQ41" i="9"/>
  <c r="W44" i="9"/>
  <c r="AQ39" i="7"/>
  <c r="AQ40" i="7"/>
  <c r="AJ43" i="7"/>
  <c r="AN43" i="7"/>
  <c r="W44" i="7"/>
  <c r="AP41" i="4"/>
  <c r="AC42" i="4"/>
  <c r="AJ43" i="4"/>
  <c r="AC40" i="17"/>
  <c r="AC41" i="17"/>
  <c r="AR41" i="17" s="1"/>
  <c r="AH43" i="17"/>
  <c r="AL43" i="17"/>
  <c r="Y44" i="17"/>
  <c r="AP39" i="16"/>
  <c r="AG43" i="16"/>
  <c r="AO43" i="16"/>
  <c r="AQ40" i="15"/>
  <c r="AI43" i="15"/>
  <c r="AM43" i="15"/>
  <c r="AP39" i="14"/>
  <c r="AC40" i="14"/>
  <c r="AP41" i="14"/>
  <c r="AH43" i="14"/>
  <c r="Y44" i="14"/>
  <c r="AO43" i="11"/>
  <c r="S44" i="11"/>
  <c r="AQ40" i="10"/>
  <c r="AC41" i="10"/>
  <c r="AJ43" i="10"/>
  <c r="AN43" i="10"/>
  <c r="AQ39" i="6"/>
  <c r="AC41" i="6"/>
  <c r="AH43" i="6"/>
  <c r="AL43" i="6"/>
  <c r="Y44" i="6"/>
  <c r="AQ40" i="12"/>
  <c r="AC42" i="12"/>
  <c r="AG43" i="12"/>
  <c r="AK43" i="12"/>
  <c r="AL43" i="9"/>
  <c r="Q44" i="9"/>
  <c r="Y44" i="9"/>
  <c r="AQ39" i="8"/>
  <c r="AP41" i="8"/>
  <c r="AI43" i="8"/>
  <c r="AM43" i="8"/>
  <c r="AP40" i="12"/>
  <c r="AP41" i="9"/>
  <c r="AP42" i="10"/>
  <c r="S44" i="6"/>
  <c r="AC39" i="9"/>
  <c r="AC40" i="7"/>
  <c r="AC41" i="7"/>
  <c r="AP42" i="7"/>
  <c r="AK43" i="7"/>
  <c r="AO43" i="7"/>
  <c r="AC39" i="4"/>
  <c r="AP40" i="4"/>
  <c r="AG43" i="4"/>
  <c r="AO43" i="4"/>
  <c r="AQ42" i="17"/>
  <c r="AI43" i="17"/>
  <c r="AM43" i="17"/>
  <c r="AC40" i="16"/>
  <c r="AH43" i="16"/>
  <c r="Y44" i="16"/>
  <c r="AC40" i="15"/>
  <c r="AJ43" i="15"/>
  <c r="AN43" i="15"/>
  <c r="S44" i="15"/>
  <c r="AQ39" i="14"/>
  <c r="AQ42" i="14"/>
  <c r="AI43" i="14"/>
  <c r="AM43" i="14"/>
  <c r="AC40" i="11"/>
  <c r="AP41" i="11"/>
  <c r="AH43" i="11"/>
  <c r="AL43" i="11"/>
  <c r="Y44" i="11"/>
  <c r="AC40" i="10"/>
  <c r="AG43" i="10"/>
  <c r="AK43" i="10"/>
  <c r="AO43" i="10"/>
  <c r="AC40" i="6"/>
  <c r="AQ42" i="6"/>
  <c r="AM43" i="6"/>
  <c r="AC41" i="12"/>
  <c r="AP42" i="12"/>
  <c r="AH43" i="12"/>
  <c r="AL43" i="12"/>
  <c r="Q44" i="12"/>
  <c r="U44" i="12"/>
  <c r="AI43" i="9"/>
  <c r="AM43" i="9"/>
  <c r="AC39" i="8"/>
  <c r="AQ41" i="8"/>
  <c r="AJ43" i="8"/>
  <c r="W44" i="8"/>
  <c r="AL44" i="8" s="1"/>
  <c r="N41" i="7"/>
  <c r="J44" i="7"/>
  <c r="AN44" i="7" s="1"/>
  <c r="N42" i="15"/>
  <c r="B44" i="15"/>
  <c r="AQ40" i="11"/>
  <c r="N39" i="10"/>
  <c r="AR39" i="10" s="1"/>
  <c r="N42" i="12"/>
  <c r="AH43" i="9"/>
  <c r="F44" i="12"/>
  <c r="N41" i="4"/>
  <c r="J44" i="4"/>
  <c r="AN44" i="4" s="1"/>
  <c r="AF43" i="4"/>
  <c r="AP42" i="17"/>
  <c r="F44" i="17"/>
  <c r="AJ44" i="17" s="1"/>
  <c r="AQ40" i="16"/>
  <c r="AK43" i="16"/>
  <c r="AF43" i="15"/>
  <c r="F44" i="15"/>
  <c r="AJ44" i="15" s="1"/>
  <c r="N41" i="11"/>
  <c r="N41" i="9"/>
  <c r="AR41" i="9" s="1"/>
  <c r="F44" i="9"/>
  <c r="AJ44" i="9" s="1"/>
  <c r="N40" i="8"/>
  <c r="AR40" i="8" s="1"/>
  <c r="B44" i="8"/>
  <c r="AF44" i="8" s="1"/>
  <c r="AN43" i="8"/>
  <c r="AP39" i="4"/>
  <c r="H44" i="16"/>
  <c r="AL44" i="16" s="1"/>
  <c r="AQ40" i="14"/>
  <c r="F44" i="11"/>
  <c r="N40" i="10"/>
  <c r="AF43" i="10"/>
  <c r="B44" i="12"/>
  <c r="H32" i="7"/>
  <c r="AL32" i="7" s="1"/>
  <c r="H32" i="4"/>
  <c r="AL32" i="4" s="1"/>
  <c r="AQ30" i="17"/>
  <c r="AF31" i="4"/>
  <c r="J32" i="4"/>
  <c r="AN32" i="4" s="1"/>
  <c r="N27" i="17"/>
  <c r="H32" i="16"/>
  <c r="AP27" i="14"/>
  <c r="J32" i="14"/>
  <c r="AN32" i="14" s="1"/>
  <c r="N27" i="11"/>
  <c r="AR27" i="11" s="1"/>
  <c r="H32" i="11"/>
  <c r="AL32" i="11" s="1"/>
  <c r="N30" i="10"/>
  <c r="J32" i="6"/>
  <c r="AN32" i="6" s="1"/>
  <c r="B32" i="12"/>
  <c r="AF32" i="12" s="1"/>
  <c r="N27" i="9"/>
  <c r="N30" i="9"/>
  <c r="AR30" i="9" s="1"/>
  <c r="B32" i="9"/>
  <c r="AF32" i="9" s="1"/>
  <c r="J32" i="9"/>
  <c r="AN32" i="9" s="1"/>
  <c r="B32" i="8"/>
  <c r="AF32" i="8" s="1"/>
  <c r="F32" i="8"/>
  <c r="AJ32" i="8" s="1"/>
  <c r="J32" i="8"/>
  <c r="AN32" i="8" s="1"/>
  <c r="D32" i="7"/>
  <c r="AH32" i="7" s="1"/>
  <c r="N28" i="4"/>
  <c r="J32" i="17"/>
  <c r="J32" i="16"/>
  <c r="AN32" i="16" s="1"/>
  <c r="AP28" i="15"/>
  <c r="J32" i="15"/>
  <c r="J32" i="11"/>
  <c r="AN32" i="11" s="1"/>
  <c r="H32" i="6"/>
  <c r="N30" i="7"/>
  <c r="F32" i="7"/>
  <c r="AJ32" i="7" s="1"/>
  <c r="AQ29" i="4"/>
  <c r="D32" i="4"/>
  <c r="N29" i="14"/>
  <c r="D32" i="14"/>
  <c r="AH32" i="14" s="1"/>
  <c r="AQ30" i="10"/>
  <c r="B32" i="10"/>
  <c r="AF32" i="10" s="1"/>
  <c r="N27" i="6"/>
  <c r="AR27" i="6" s="1"/>
  <c r="N29" i="6"/>
  <c r="AM31" i="12"/>
  <c r="H32" i="9"/>
  <c r="N29" i="8"/>
  <c r="H32" i="8"/>
  <c r="AN19" i="15"/>
  <c r="F20" i="6"/>
  <c r="N17" i="4"/>
  <c r="D20" i="4"/>
  <c r="AJ19" i="11"/>
  <c r="H20" i="10"/>
  <c r="AL20" i="10" s="1"/>
  <c r="AP15" i="9"/>
  <c r="N17" i="8"/>
  <c r="N16" i="4"/>
  <c r="F20" i="4"/>
  <c r="J20" i="4"/>
  <c r="AN20" i="4" s="1"/>
  <c r="N15" i="16"/>
  <c r="H20" i="14"/>
  <c r="AN19" i="11"/>
  <c r="B20" i="12"/>
  <c r="D20" i="9"/>
  <c r="AH20" i="9" s="1"/>
  <c r="N15" i="8"/>
  <c r="B20" i="8"/>
  <c r="J20" i="8"/>
  <c r="AN20" i="8" s="1"/>
  <c r="AN19" i="17"/>
  <c r="F20" i="16"/>
  <c r="N18" i="7"/>
  <c r="F20" i="7"/>
  <c r="AJ20" i="7" s="1"/>
  <c r="H20" i="16"/>
  <c r="F20" i="14"/>
  <c r="AJ20" i="14" s="1"/>
  <c r="H20" i="12"/>
  <c r="D20" i="16"/>
  <c r="AQ16" i="15"/>
  <c r="N18" i="15"/>
  <c r="N18" i="11"/>
  <c r="D20" i="11"/>
  <c r="H20" i="11"/>
  <c r="AL20" i="11" s="1"/>
  <c r="AP16" i="10"/>
  <c r="AQ18" i="10"/>
  <c r="AP18" i="6"/>
  <c r="AH19" i="6"/>
  <c r="AQ18" i="12"/>
  <c r="N17" i="9"/>
  <c r="N18" i="9"/>
  <c r="AR18" i="9" s="1"/>
  <c r="AP18" i="9"/>
  <c r="AJ19" i="9"/>
  <c r="AP15" i="8"/>
  <c r="D20" i="8"/>
  <c r="AP16" i="16"/>
  <c r="AN19" i="16"/>
  <c r="Y20" i="16"/>
  <c r="AQ17" i="16"/>
  <c r="AO19" i="16"/>
  <c r="D44" i="7"/>
  <c r="AI19" i="4"/>
  <c r="H20" i="4"/>
  <c r="H44" i="4"/>
  <c r="AP39" i="17"/>
  <c r="S20" i="16"/>
  <c r="AP28" i="16"/>
  <c r="N28" i="16"/>
  <c r="S20" i="14"/>
  <c r="N17" i="7"/>
  <c r="AG43" i="7"/>
  <c r="N15" i="7"/>
  <c r="AQ18" i="7"/>
  <c r="AP27" i="7"/>
  <c r="N29" i="7"/>
  <c r="AF31" i="7"/>
  <c r="B32" i="7"/>
  <c r="AH43" i="7"/>
  <c r="F44" i="7"/>
  <c r="AJ44" i="7" s="1"/>
  <c r="AJ19" i="4"/>
  <c r="AQ39" i="4"/>
  <c r="B44" i="17"/>
  <c r="AP28" i="14"/>
  <c r="N28" i="14"/>
  <c r="AR28" i="14" s="1"/>
  <c r="H44" i="14"/>
  <c r="AL44" i="14" s="1"/>
  <c r="AL43" i="14"/>
  <c r="AP17" i="6"/>
  <c r="AO43" i="12"/>
  <c r="AC42" i="8"/>
  <c r="AP42" i="8"/>
  <c r="AC29" i="7"/>
  <c r="N40" i="7"/>
  <c r="N18" i="4"/>
  <c r="AM31" i="17"/>
  <c r="N17" i="16"/>
  <c r="AP42" i="16"/>
  <c r="N42" i="16"/>
  <c r="AL43" i="16"/>
  <c r="N27" i="15"/>
  <c r="AR27" i="15" s="1"/>
  <c r="AC30" i="15"/>
  <c r="AO31" i="15"/>
  <c r="N29" i="9"/>
  <c r="J32" i="7"/>
  <c r="AN32" i="7" s="1"/>
  <c r="Q44" i="7"/>
  <c r="N27" i="4"/>
  <c r="AO31" i="17"/>
  <c r="AC16" i="15"/>
  <c r="AP17" i="14"/>
  <c r="AP42" i="14"/>
  <c r="N42" i="14"/>
  <c r="AG31" i="11"/>
  <c r="AP15" i="7"/>
  <c r="AQ17" i="7"/>
  <c r="H20" i="7"/>
  <c r="AL20" i="7" s="1"/>
  <c r="N28" i="7"/>
  <c r="N42" i="7"/>
  <c r="AR42" i="7" s="1"/>
  <c r="S44" i="7"/>
  <c r="N40" i="4"/>
  <c r="AR40" i="4" s="1"/>
  <c r="N42" i="4"/>
  <c r="AK43" i="4"/>
  <c r="AQ16" i="17"/>
  <c r="H20" i="17"/>
  <c r="AL20" i="17" s="1"/>
  <c r="AF32" i="17"/>
  <c r="AC17" i="16"/>
  <c r="AP17" i="16"/>
  <c r="S44" i="16"/>
  <c r="N41" i="15"/>
  <c r="AH19" i="11"/>
  <c r="U32" i="11"/>
  <c r="B20" i="7"/>
  <c r="AQ41" i="4"/>
  <c r="AQ30" i="12"/>
  <c r="AC30" i="12"/>
  <c r="AR30" i="12" s="1"/>
  <c r="J20" i="7"/>
  <c r="Q32" i="7"/>
  <c r="AC32" i="7" s="1"/>
  <c r="N15" i="4"/>
  <c r="N29" i="4"/>
  <c r="AQ28" i="17"/>
  <c r="AG31" i="16"/>
  <c r="AP40" i="16"/>
  <c r="AI31" i="11"/>
  <c r="D32" i="11"/>
  <c r="AH32" i="11" s="1"/>
  <c r="AG43" i="11"/>
  <c r="AQ28" i="4"/>
  <c r="S32" i="4"/>
  <c r="AJ31" i="4"/>
  <c r="AC28" i="17"/>
  <c r="W32" i="17"/>
  <c r="AI31" i="16"/>
  <c r="AG31" i="14"/>
  <c r="AP40" i="14"/>
  <c r="F32" i="11"/>
  <c r="AJ31" i="11"/>
  <c r="AK31" i="10"/>
  <c r="AF19" i="4"/>
  <c r="D44" i="4"/>
  <c r="AN43" i="4"/>
  <c r="AP15" i="17"/>
  <c r="AP18" i="17"/>
  <c r="AM19" i="17"/>
  <c r="AJ31" i="16"/>
  <c r="AP29" i="15"/>
  <c r="N29" i="15"/>
  <c r="AR29" i="15" s="1"/>
  <c r="N39" i="15"/>
  <c r="AC42" i="15"/>
  <c r="AI31" i="14"/>
  <c r="D44" i="11"/>
  <c r="AI43" i="11"/>
  <c r="F20" i="10"/>
  <c r="AJ20" i="10" s="1"/>
  <c r="AK19" i="10"/>
  <c r="AP30" i="7"/>
  <c r="AC15" i="4"/>
  <c r="AC29" i="4"/>
  <c r="AQ15" i="17"/>
  <c r="AP29" i="17"/>
  <c r="N29" i="17"/>
  <c r="AF43" i="17"/>
  <c r="AP15" i="15"/>
  <c r="N15" i="15"/>
  <c r="AQ39" i="15"/>
  <c r="Q44" i="15"/>
  <c r="AJ31" i="14"/>
  <c r="AQ16" i="10"/>
  <c r="AC16" i="10"/>
  <c r="AR16" i="10" s="1"/>
  <c r="AP16" i="7"/>
  <c r="AF43" i="7"/>
  <c r="F32" i="4"/>
  <c r="AJ32" i="4" s="1"/>
  <c r="W44" i="4"/>
  <c r="N15" i="17"/>
  <c r="AR15" i="17" s="1"/>
  <c r="N18" i="17"/>
  <c r="AQ39" i="17"/>
  <c r="Q44" i="17"/>
  <c r="B20" i="16"/>
  <c r="B32" i="16"/>
  <c r="S32" i="16"/>
  <c r="AJ44" i="16"/>
  <c r="AC39" i="15"/>
  <c r="AP39" i="15"/>
  <c r="B20" i="14"/>
  <c r="AK43" i="11"/>
  <c r="AP41" i="6"/>
  <c r="AQ41" i="12"/>
  <c r="N41" i="12"/>
  <c r="AQ16" i="8"/>
  <c r="N16" i="8"/>
  <c r="F20" i="8"/>
  <c r="AJ20" i="8" s="1"/>
  <c r="AJ19" i="8"/>
  <c r="AL19" i="17"/>
  <c r="AP15" i="16"/>
  <c r="AF19" i="16"/>
  <c r="J44" i="16"/>
  <c r="AL19" i="15"/>
  <c r="AQ42" i="15"/>
  <c r="AP15" i="14"/>
  <c r="AF19" i="14"/>
  <c r="U44" i="14"/>
  <c r="AQ16" i="11"/>
  <c r="B20" i="11"/>
  <c r="N29" i="11"/>
  <c r="AR29" i="11" s="1"/>
  <c r="AP29" i="11"/>
  <c r="AP40" i="11"/>
  <c r="AQ42" i="10"/>
  <c r="AQ27" i="12"/>
  <c r="N27" i="12"/>
  <c r="AO31" i="12"/>
  <c r="AQ16" i="9"/>
  <c r="N16" i="9"/>
  <c r="AP39" i="8"/>
  <c r="N39" i="8"/>
  <c r="D44" i="17"/>
  <c r="AH44" i="17" s="1"/>
  <c r="D44" i="15"/>
  <c r="AP39" i="10"/>
  <c r="Q44" i="10"/>
  <c r="AQ16" i="12"/>
  <c r="AC16" i="12"/>
  <c r="AP27" i="17"/>
  <c r="AF31" i="17"/>
  <c r="AP41" i="17"/>
  <c r="J20" i="16"/>
  <c r="Q32" i="16"/>
  <c r="AP27" i="15"/>
  <c r="AF31" i="15"/>
  <c r="AP41" i="15"/>
  <c r="J20" i="14"/>
  <c r="AN20" i="14" s="1"/>
  <c r="Q32" i="14"/>
  <c r="AC32" i="14" s="1"/>
  <c r="AN43" i="14"/>
  <c r="J44" i="14"/>
  <c r="B44" i="14"/>
  <c r="N15" i="11"/>
  <c r="AP15" i="11"/>
  <c r="AN20" i="10"/>
  <c r="N27" i="10"/>
  <c r="AR27" i="10" s="1"/>
  <c r="AI31" i="6"/>
  <c r="AP42" i="6"/>
  <c r="N42" i="6"/>
  <c r="AQ39" i="12"/>
  <c r="N39" i="12"/>
  <c r="AQ28" i="8"/>
  <c r="N28" i="8"/>
  <c r="D32" i="17"/>
  <c r="AH32" i="17" s="1"/>
  <c r="H44" i="17"/>
  <c r="AL44" i="17" s="1"/>
  <c r="N16" i="16"/>
  <c r="N30" i="16"/>
  <c r="D32" i="15"/>
  <c r="H44" i="15"/>
  <c r="N16" i="14"/>
  <c r="N30" i="14"/>
  <c r="D44" i="14"/>
  <c r="AH44" i="14" s="1"/>
  <c r="AP17" i="11"/>
  <c r="AP30" i="11"/>
  <c r="N30" i="11"/>
  <c r="AP15" i="10"/>
  <c r="N15" i="10"/>
  <c r="AP18" i="10"/>
  <c r="AC30" i="10"/>
  <c r="B32" i="6"/>
  <c r="AC39" i="12"/>
  <c r="AP39" i="12"/>
  <c r="AJ31" i="9"/>
  <c r="F32" i="9"/>
  <c r="AJ32" i="9" s="1"/>
  <c r="AQ39" i="9"/>
  <c r="N39" i="9"/>
  <c r="AC28" i="8"/>
  <c r="AP28" i="8"/>
  <c r="N17" i="17"/>
  <c r="AR17" i="17" s="1"/>
  <c r="AF19" i="17"/>
  <c r="F32" i="17"/>
  <c r="AJ32" i="17" s="1"/>
  <c r="J44" i="17"/>
  <c r="N39" i="16"/>
  <c r="N17" i="15"/>
  <c r="AF19" i="15"/>
  <c r="F32" i="15"/>
  <c r="J44" i="15"/>
  <c r="AN44" i="15" s="1"/>
  <c r="N39" i="14"/>
  <c r="F44" i="14"/>
  <c r="AM19" i="10"/>
  <c r="AO31" i="10"/>
  <c r="B44" i="10"/>
  <c r="AP28" i="6"/>
  <c r="N28" i="6"/>
  <c r="AK19" i="12"/>
  <c r="AH19" i="8"/>
  <c r="D20" i="17"/>
  <c r="AH20" i="17" s="1"/>
  <c r="H32" i="17"/>
  <c r="N18" i="16"/>
  <c r="D20" i="15"/>
  <c r="H32" i="15"/>
  <c r="N40" i="15"/>
  <c r="N18" i="14"/>
  <c r="AR18" i="14" s="1"/>
  <c r="Y20" i="11"/>
  <c r="AN20" i="11" s="1"/>
  <c r="N18" i="10"/>
  <c r="AN19" i="10"/>
  <c r="AJ44" i="10"/>
  <c r="AP40" i="6"/>
  <c r="AG43" i="6"/>
  <c r="AM19" i="12"/>
  <c r="AJ31" i="8"/>
  <c r="AN44" i="8"/>
  <c r="AL43" i="8"/>
  <c r="F20" i="17"/>
  <c r="AF43" i="16"/>
  <c r="F20" i="15"/>
  <c r="AP42" i="11"/>
  <c r="N42" i="11"/>
  <c r="U32" i="6"/>
  <c r="AO43" i="9"/>
  <c r="J44" i="9"/>
  <c r="AL31" i="8"/>
  <c r="D44" i="16"/>
  <c r="Q44" i="14"/>
  <c r="AP16" i="11"/>
  <c r="N16" i="11"/>
  <c r="AQ18" i="11"/>
  <c r="AP28" i="11"/>
  <c r="U32" i="10"/>
  <c r="AC32" i="10" s="1"/>
  <c r="N17" i="6"/>
  <c r="F32" i="6"/>
  <c r="AF31" i="16"/>
  <c r="N15" i="14"/>
  <c r="AF31" i="14"/>
  <c r="AC18" i="11"/>
  <c r="AP18" i="11"/>
  <c r="B32" i="11"/>
  <c r="B44" i="11"/>
  <c r="AP29" i="10"/>
  <c r="N29" i="10"/>
  <c r="AR29" i="10" s="1"/>
  <c r="F44" i="6"/>
  <c r="AQ42" i="9"/>
  <c r="N42" i="9"/>
  <c r="AR42" i="9" s="1"/>
  <c r="AQ30" i="8"/>
  <c r="N30" i="8"/>
  <c r="AQ42" i="8"/>
  <c r="N42" i="8"/>
  <c r="AF19" i="11"/>
  <c r="AJ43" i="11"/>
  <c r="J44" i="11"/>
  <c r="AP15" i="6"/>
  <c r="AF19" i="6"/>
  <c r="AP29" i="6"/>
  <c r="AJ43" i="6"/>
  <c r="J44" i="6"/>
  <c r="AF43" i="9"/>
  <c r="H20" i="8"/>
  <c r="AP40" i="8"/>
  <c r="S44" i="8"/>
  <c r="Q44" i="6"/>
  <c r="AN19" i="12"/>
  <c r="AF43" i="12"/>
  <c r="J20" i="9"/>
  <c r="D44" i="10"/>
  <c r="D44" i="12"/>
  <c r="AH44" i="12" s="1"/>
  <c r="AP40" i="9"/>
  <c r="H44" i="9"/>
  <c r="Q20" i="8"/>
  <c r="AP27" i="10"/>
  <c r="AF31" i="10"/>
  <c r="AP41" i="10"/>
  <c r="J20" i="6"/>
  <c r="N15" i="12"/>
  <c r="AP27" i="12"/>
  <c r="N29" i="12"/>
  <c r="AF31" i="12"/>
  <c r="AP41" i="12"/>
  <c r="AP27" i="9"/>
  <c r="AP30" i="9"/>
  <c r="AP16" i="8"/>
  <c r="N18" i="8"/>
  <c r="AP30" i="8"/>
  <c r="D32" i="10"/>
  <c r="H44" i="10"/>
  <c r="N16" i="6"/>
  <c r="N30" i="6"/>
  <c r="D32" i="12"/>
  <c r="H44" i="12"/>
  <c r="AL44" i="12" s="1"/>
  <c r="AP17" i="9"/>
  <c r="AF31" i="9"/>
  <c r="N27" i="8"/>
  <c r="N41" i="8"/>
  <c r="AF43" i="8"/>
  <c r="Q20" i="11"/>
  <c r="N39" i="11"/>
  <c r="N17" i="10"/>
  <c r="AF19" i="10"/>
  <c r="F32" i="10"/>
  <c r="J44" i="10"/>
  <c r="AN44" i="10" s="1"/>
  <c r="Q20" i="6"/>
  <c r="N39" i="6"/>
  <c r="N17" i="12"/>
  <c r="AF19" i="12"/>
  <c r="F32" i="12"/>
  <c r="AJ32" i="12" s="1"/>
  <c r="J44" i="12"/>
  <c r="D32" i="9"/>
  <c r="D44" i="8"/>
  <c r="D20" i="10"/>
  <c r="H32" i="10"/>
  <c r="AL32" i="10" s="1"/>
  <c r="D20" i="12"/>
  <c r="AF31" i="8"/>
  <c r="F44" i="8"/>
  <c r="AJ44" i="8" s="1"/>
  <c r="AF43" i="11"/>
  <c r="AF43" i="6"/>
  <c r="D32" i="8"/>
  <c r="AF19" i="8"/>
  <c r="AF31" i="11"/>
  <c r="N15" i="6"/>
  <c r="AF31" i="6"/>
  <c r="N15" i="9"/>
  <c r="AF19" i="9"/>
  <c r="AR30" i="17" l="1"/>
  <c r="AN44" i="16"/>
  <c r="AR41" i="8"/>
  <c r="AR28" i="17"/>
  <c r="AR30" i="15"/>
  <c r="AR28" i="15"/>
  <c r="AR42" i="16"/>
  <c r="AR41" i="16"/>
  <c r="AN32" i="15"/>
  <c r="AR15" i="12"/>
  <c r="AR40" i="9"/>
  <c r="AR16" i="9"/>
  <c r="AR30" i="8"/>
  <c r="AR40" i="17"/>
  <c r="AR28" i="10"/>
  <c r="AR28" i="12"/>
  <c r="AR29" i="17"/>
  <c r="AR41" i="15"/>
  <c r="AR39" i="14"/>
  <c r="AR41" i="11"/>
  <c r="AR15" i="11"/>
  <c r="AR17" i="12"/>
  <c r="AR30" i="7"/>
  <c r="AF20" i="4"/>
  <c r="AN32" i="17"/>
  <c r="AR41" i="10"/>
  <c r="AR18" i="12"/>
  <c r="AJ20" i="12"/>
  <c r="AL20" i="12"/>
  <c r="AL44" i="7"/>
  <c r="AR28" i="16"/>
  <c r="AR15" i="16"/>
  <c r="AR27" i="17"/>
  <c r="AR16" i="17"/>
  <c r="AR29" i="14"/>
  <c r="AR30" i="11"/>
  <c r="AC32" i="11"/>
  <c r="AH20" i="11"/>
  <c r="AR16" i="11"/>
  <c r="AF20" i="12"/>
  <c r="AR27" i="14"/>
  <c r="AR16" i="14"/>
  <c r="AR28" i="6"/>
  <c r="AR27" i="9"/>
  <c r="AR18" i="8"/>
  <c r="AC20" i="7"/>
  <c r="AR16" i="15"/>
  <c r="AF20" i="15"/>
  <c r="AL32" i="9"/>
  <c r="AF20" i="9"/>
  <c r="AL32" i="8"/>
  <c r="AC44" i="17"/>
  <c r="AN44" i="17"/>
  <c r="AR30" i="16"/>
  <c r="AL44" i="15"/>
  <c r="AL32" i="17"/>
  <c r="AR30" i="14"/>
  <c r="AR42" i="10"/>
  <c r="AR18" i="10"/>
  <c r="AJ44" i="6"/>
  <c r="AH44" i="6"/>
  <c r="AR39" i="6"/>
  <c r="AN44" i="12"/>
  <c r="AR29" i="12"/>
  <c r="AR27" i="12"/>
  <c r="AR17" i="9"/>
  <c r="AR18" i="7"/>
  <c r="AR17" i="7"/>
  <c r="AR15" i="7"/>
  <c r="AF32" i="15"/>
  <c r="AN20" i="15"/>
  <c r="N32" i="14"/>
  <c r="AR17" i="14"/>
  <c r="AR30" i="10"/>
  <c r="AR16" i="12"/>
  <c r="AR17" i="8"/>
  <c r="AR16" i="7"/>
  <c r="AR39" i="4"/>
  <c r="AR42" i="4"/>
  <c r="AR17" i="4"/>
  <c r="AC32" i="16"/>
  <c r="AR16" i="16"/>
  <c r="AL32" i="15"/>
  <c r="AH32" i="15"/>
  <c r="AC32" i="15"/>
  <c r="AJ20" i="15"/>
  <c r="AR42" i="14"/>
  <c r="AH20" i="14"/>
  <c r="AR42" i="11"/>
  <c r="AJ44" i="11"/>
  <c r="AR28" i="11"/>
  <c r="AH44" i="10"/>
  <c r="AC44" i="10"/>
  <c r="AR17" i="10"/>
  <c r="AR41" i="6"/>
  <c r="AL44" i="6"/>
  <c r="AR30" i="6"/>
  <c r="AR16" i="6"/>
  <c r="AH20" i="6"/>
  <c r="AL20" i="6"/>
  <c r="AN20" i="6"/>
  <c r="AH20" i="12"/>
  <c r="AR29" i="9"/>
  <c r="AR39" i="8"/>
  <c r="AR29" i="8"/>
  <c r="AR41" i="7"/>
  <c r="AH20" i="7"/>
  <c r="AN20" i="7"/>
  <c r="AH44" i="9"/>
  <c r="AN44" i="9"/>
  <c r="AC32" i="9"/>
  <c r="AH32" i="9"/>
  <c r="AR15" i="9"/>
  <c r="AR42" i="8"/>
  <c r="AH44" i="8"/>
  <c r="AR27" i="8"/>
  <c r="AR16" i="8"/>
  <c r="AR28" i="7"/>
  <c r="AR40" i="16"/>
  <c r="AH32" i="16"/>
  <c r="AR40" i="14"/>
  <c r="AR18" i="11"/>
  <c r="AH32" i="6"/>
  <c r="AR18" i="6"/>
  <c r="AL32" i="12"/>
  <c r="AR39" i="16"/>
  <c r="AC44" i="16"/>
  <c r="AH44" i="16"/>
  <c r="AL32" i="16"/>
  <c r="AJ20" i="16"/>
  <c r="AR18" i="16"/>
  <c r="AL20" i="16"/>
  <c r="AH44" i="15"/>
  <c r="AC44" i="15"/>
  <c r="AR15" i="15"/>
  <c r="AR17" i="15"/>
  <c r="AR18" i="15"/>
  <c r="AJ32" i="15"/>
  <c r="AC20" i="15"/>
  <c r="AJ44" i="14"/>
  <c r="AN44" i="14"/>
  <c r="AC44" i="11"/>
  <c r="AR39" i="11"/>
  <c r="AH44" i="11"/>
  <c r="AL44" i="10"/>
  <c r="AH20" i="10"/>
  <c r="AR15" i="10"/>
  <c r="AC44" i="6"/>
  <c r="AN44" i="6"/>
  <c r="AR42" i="6"/>
  <c r="AL32" i="6"/>
  <c r="AR15" i="6"/>
  <c r="AR41" i="12"/>
  <c r="AJ44" i="12"/>
  <c r="AC44" i="12"/>
  <c r="AC32" i="12"/>
  <c r="AH32" i="12"/>
  <c r="AC20" i="12"/>
  <c r="AL44" i="9"/>
  <c r="AC44" i="9"/>
  <c r="AC20" i="9"/>
  <c r="AC32" i="8"/>
  <c r="AL20" i="8"/>
  <c r="AR15" i="8"/>
  <c r="AR27" i="4"/>
  <c r="AJ20" i="4"/>
  <c r="AR18" i="4"/>
  <c r="AH20" i="4"/>
  <c r="AC20" i="4"/>
  <c r="AR42" i="15"/>
  <c r="AR40" i="11"/>
  <c r="AR40" i="6"/>
  <c r="AR42" i="12"/>
  <c r="N20" i="9"/>
  <c r="AH20" i="8"/>
  <c r="AR41" i="4"/>
  <c r="AH32" i="4"/>
  <c r="AR28" i="4"/>
  <c r="AJ20" i="17"/>
  <c r="AR15" i="14"/>
  <c r="AL20" i="14"/>
  <c r="AJ20" i="6"/>
  <c r="AR17" i="6"/>
  <c r="AR18" i="17"/>
  <c r="AC20" i="16"/>
  <c r="AR16" i="4"/>
  <c r="AJ20" i="9"/>
  <c r="AN20" i="9"/>
  <c r="AC20" i="6"/>
  <c r="AC20" i="8"/>
  <c r="AN20" i="16"/>
  <c r="AC20" i="14"/>
  <c r="AL20" i="4"/>
  <c r="AJ32" i="6"/>
  <c r="AC32" i="17"/>
  <c r="AR29" i="6"/>
  <c r="AH32" i="8"/>
  <c r="AC32" i="6"/>
  <c r="AR28" i="8"/>
  <c r="AC44" i="8"/>
  <c r="AN44" i="11"/>
  <c r="AR39" i="9"/>
  <c r="AC44" i="7"/>
  <c r="AH44" i="7"/>
  <c r="AC44" i="4"/>
  <c r="AR39" i="15"/>
  <c r="AF44" i="12"/>
  <c r="AR40" i="10"/>
  <c r="AC44" i="14"/>
  <c r="AR40" i="15"/>
  <c r="AF44" i="9"/>
  <c r="AR40" i="7"/>
  <c r="AR17" i="16"/>
  <c r="N20" i="7"/>
  <c r="AF20" i="7"/>
  <c r="N44" i="8"/>
  <c r="N44" i="15"/>
  <c r="AH44" i="4"/>
  <c r="N44" i="4"/>
  <c r="N32" i="15"/>
  <c r="AC20" i="11"/>
  <c r="AF44" i="11"/>
  <c r="N44" i="11"/>
  <c r="AF44" i="6"/>
  <c r="AR39" i="12"/>
  <c r="N32" i="17"/>
  <c r="N32" i="8"/>
  <c r="AF32" i="6"/>
  <c r="N32" i="6"/>
  <c r="N44" i="14"/>
  <c r="AF44" i="14"/>
  <c r="AF32" i="16"/>
  <c r="N32" i="16"/>
  <c r="N32" i="12"/>
  <c r="N44" i="17"/>
  <c r="AF44" i="17"/>
  <c r="N20" i="16"/>
  <c r="AF20" i="16"/>
  <c r="AR29" i="4"/>
  <c r="AF32" i="11"/>
  <c r="N32" i="11"/>
  <c r="AH32" i="10"/>
  <c r="N32" i="10"/>
  <c r="N20" i="8"/>
  <c r="AH20" i="15"/>
  <c r="N20" i="15"/>
  <c r="N44" i="10"/>
  <c r="AF44" i="10"/>
  <c r="N44" i="6"/>
  <c r="N32" i="9"/>
  <c r="AF20" i="8"/>
  <c r="N20" i="11"/>
  <c r="AF20" i="11"/>
  <c r="N20" i="14"/>
  <c r="AF20" i="14"/>
  <c r="AR15" i="4"/>
  <c r="N32" i="4"/>
  <c r="N20" i="4"/>
  <c r="AF20" i="6"/>
  <c r="AH20" i="16"/>
  <c r="N20" i="6"/>
  <c r="N20" i="17"/>
  <c r="N44" i="16"/>
  <c r="AC32" i="4"/>
  <c r="N44" i="7"/>
  <c r="N20" i="10"/>
  <c r="AJ32" i="10"/>
  <c r="N20" i="12"/>
  <c r="N44" i="12"/>
  <c r="N32" i="7"/>
  <c r="AF32" i="7"/>
  <c r="AF32" i="14"/>
  <c r="AF44" i="7"/>
  <c r="AJ32" i="11"/>
  <c r="N44" i="9"/>
  <c r="AF44" i="15"/>
  <c r="AR29" i="7"/>
  <c r="AL44" i="4"/>
  <c r="AR32" i="14" l="1"/>
  <c r="AR20" i="9"/>
  <c r="AR20" i="15"/>
  <c r="AR20" i="17"/>
  <c r="AR20" i="11"/>
  <c r="AR20" i="8"/>
  <c r="AR32" i="10"/>
  <c r="AR32" i="7"/>
  <c r="AR20" i="6"/>
  <c r="AR44" i="17"/>
  <c r="AR44" i="11"/>
  <c r="AR44" i="12"/>
  <c r="AR32" i="12"/>
  <c r="AR32" i="16"/>
  <c r="AR44" i="6"/>
  <c r="AR20" i="10"/>
  <c r="AR20" i="4"/>
  <c r="AR32" i="15"/>
  <c r="AR44" i="14"/>
  <c r="AR44" i="4"/>
  <c r="AR32" i="9"/>
  <c r="AR32" i="4"/>
  <c r="AR32" i="11"/>
  <c r="AR44" i="7"/>
  <c r="AR44" i="10"/>
  <c r="AR32" i="6"/>
  <c r="AR44" i="15"/>
  <c r="AR32" i="8"/>
  <c r="AR44" i="8"/>
  <c r="AR20" i="16"/>
  <c r="AR32" i="17"/>
  <c r="AR20" i="12"/>
  <c r="AR44" i="9"/>
  <c r="AR44" i="16"/>
  <c r="AR20" i="14"/>
  <c r="AR20" i="7"/>
</calcChain>
</file>

<file path=xl/sharedStrings.xml><?xml version="1.0" encoding="utf-8"?>
<sst xmlns="http://schemas.openxmlformats.org/spreadsheetml/2006/main" count="3300" uniqueCount="40">
  <si>
    <t>Total</t>
  </si>
  <si>
    <t>Tipo de unidad económica empleadora</t>
  </si>
  <si>
    <t>Posición en la ocupación y condición de informalidad</t>
  </si>
  <si>
    <r>
      <t>Trabajadores subordinados y remunerados</t>
    </r>
    <r>
      <rPr>
        <b/>
        <vertAlign val="superscript"/>
        <sz val="8"/>
        <rFont val="Arial"/>
        <family val="2"/>
      </rPr>
      <t>1</t>
    </r>
  </si>
  <si>
    <t>Empleadores</t>
  </si>
  <si>
    <t>Trabajadores por cuenta propia</t>
  </si>
  <si>
    <r>
      <t>Trabajadores no remunerados</t>
    </r>
    <r>
      <rPr>
        <b/>
        <vertAlign val="superscript"/>
        <sz val="8"/>
        <rFont val="Arial"/>
        <family val="2"/>
      </rPr>
      <t>3</t>
    </r>
  </si>
  <si>
    <t>Subtotal por perspectiva de la unidad económica y/o laboral</t>
  </si>
  <si>
    <t>Asalariados</t>
  </si>
  <si>
    <r>
      <t>Con percepciones no salariales</t>
    </r>
    <r>
      <rPr>
        <b/>
        <vertAlign val="superscript"/>
        <sz val="8"/>
        <rFont val="Arial"/>
        <family val="2"/>
      </rPr>
      <t>2</t>
    </r>
  </si>
  <si>
    <t>Informal</t>
  </si>
  <si>
    <t>Formal</t>
  </si>
  <si>
    <t>Sector informal</t>
  </si>
  <si>
    <t>Trabajo doméstico remunerado</t>
  </si>
  <si>
    <r>
      <t>Empresas, Gobierno e Instituciones</t>
    </r>
    <r>
      <rPr>
        <b/>
        <vertAlign val="superscript"/>
        <sz val="8"/>
        <rFont val="Arial"/>
        <family val="2"/>
      </rPr>
      <t>4</t>
    </r>
  </si>
  <si>
    <t>Ámbito agropecuario</t>
  </si>
  <si>
    <t>Subtotal</t>
  </si>
  <si>
    <t>Indicador:</t>
  </si>
  <si>
    <t>Periodicidad:</t>
  </si>
  <si>
    <t>Trimestral</t>
  </si>
  <si>
    <t>Unidad de medida:</t>
  </si>
  <si>
    <t>Fuente:</t>
  </si>
  <si>
    <t>ENOE/INEGI</t>
  </si>
  <si>
    <t>Link:</t>
  </si>
  <si>
    <t>Año:</t>
  </si>
  <si>
    <t>Periodo:</t>
  </si>
  <si>
    <t>Última actualización:</t>
  </si>
  <si>
    <t xml:space="preserve">Múltiples. </t>
  </si>
  <si>
    <t>Población (personas)-Total</t>
  </si>
  <si>
    <t>Población (personas)-Hombre</t>
  </si>
  <si>
    <t>Población (personas)-Mujer</t>
  </si>
  <si>
    <t>Ingreso mensual Total (pesos corrientes)</t>
  </si>
  <si>
    <t>Ingreso mensual Total (pesos corrientes)-Hombre</t>
  </si>
  <si>
    <t>Ingreso mensual Total (pesos corrientes)-Mujer</t>
  </si>
  <si>
    <t>Ingreso Medio (pesos corrientes)</t>
  </si>
  <si>
    <t>Ingreso Medio (pesos corrientes)-Hombre</t>
  </si>
  <si>
    <t>Ingreso Medio (pesos corrientes)-Mujer</t>
  </si>
  <si>
    <t>https://www.inegi.org.mx/programas/enoe/15ymas/#microdatos</t>
  </si>
  <si>
    <t>Matriz Hussmanns, estado de Quintana Roo</t>
  </si>
  <si>
    <t>2026 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</si>
</sst>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10205"/>
      <name val="Times"/>
      <family val="1"/>
    </font>
    <font>
      <b/>
      <sz val="8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</borders>
  <cellStyleXfs count="55">
    <xf numFmtId="0" fontId="0" fillId="0" borderId="0"/>
    <xf numFmtId="0" fontId="1" fillId="2" borderId="0"/>
    <xf numFmtId="0" fontId="3" fillId="2" borderId="0"/>
    <xf numFmtId="0" fontId="2" fillId="2" borderId="0" applyNumberForma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51">
    <xf numFmtId="0" fontId="0" fillId="0" borderId="0" xfId="0"/>
    <xf numFmtId="3" fontId="6" fillId="0" borderId="19" xfId="3" applyNumberFormat="1" applyFont="1" applyFill="1" applyBorder="1" applyAlignment="1">
      <alignment horizontal="center" vertical="center"/>
    </xf>
    <xf numFmtId="3" fontId="8" fillId="0" borderId="19" xfId="3" applyNumberFormat="1" applyFont="1" applyFill="1" applyBorder="1" applyAlignment="1">
      <alignment horizontal="center" vertical="center"/>
    </xf>
    <xf numFmtId="0" fontId="4" fillId="2" borderId="18" xfId="2" applyFont="1" applyBorder="1" applyAlignment="1">
      <alignment vertical="center" wrapText="1"/>
    </xf>
    <xf numFmtId="0" fontId="4" fillId="2" borderId="20" xfId="2" applyFont="1" applyBorder="1" applyAlignment="1">
      <alignment vertical="center" wrapText="1"/>
    </xf>
    <xf numFmtId="0" fontId="4" fillId="3" borderId="16" xfId="2" applyFont="1" applyFill="1" applyBorder="1" applyAlignment="1">
      <alignment vertical="center" wrapText="1"/>
    </xf>
    <xf numFmtId="0" fontId="4" fillId="2" borderId="0" xfId="2" applyFont="1" applyAlignment="1">
      <alignment vertical="center" wrapText="1"/>
    </xf>
    <xf numFmtId="0" fontId="9" fillId="0" borderId="0" xfId="0" applyFont="1"/>
    <xf numFmtId="17" fontId="0" fillId="0" borderId="0" xfId="0" applyNumberFormat="1"/>
    <xf numFmtId="0" fontId="10" fillId="0" borderId="0" xfId="0" applyFont="1"/>
    <xf numFmtId="0" fontId="4" fillId="2" borderId="1" xfId="2" applyFont="1" applyBorder="1" applyAlignment="1">
      <alignment horizontal="center" vertical="center"/>
    </xf>
    <xf numFmtId="0" fontId="4" fillId="2" borderId="2" xfId="2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6" fillId="0" borderId="18" xfId="3" applyNumberFormat="1" applyFont="1" applyFill="1" applyBorder="1" applyAlignment="1">
      <alignment horizontal="center" vertical="center"/>
    </xf>
    <xf numFmtId="3" fontId="8" fillId="0" borderId="26" xfId="3" applyNumberFormat="1" applyFont="1" applyFill="1" applyBorder="1" applyAlignment="1">
      <alignment horizontal="center" vertical="center"/>
    </xf>
    <xf numFmtId="3" fontId="11" fillId="0" borderId="19" xfId="3" applyNumberFormat="1" applyFont="1" applyFill="1" applyBorder="1" applyAlignment="1">
      <alignment horizontal="center" vertical="center"/>
    </xf>
    <xf numFmtId="3" fontId="11" fillId="0" borderId="18" xfId="3" applyNumberFormat="1" applyFont="1" applyFill="1" applyBorder="1" applyAlignment="1">
      <alignment horizontal="center" vertical="center"/>
    </xf>
    <xf numFmtId="3" fontId="11" fillId="4" borderId="27" xfId="3" applyNumberFormat="1" applyFont="1" applyFill="1" applyBorder="1" applyAlignment="1">
      <alignment horizontal="center" vertical="center"/>
    </xf>
    <xf numFmtId="0" fontId="12" fillId="2" borderId="0" xfId="1" applyFont="1" applyAlignment="1">
      <alignment horizontal="left" vertical="center"/>
    </xf>
    <xf numFmtId="0" fontId="13" fillId="2" borderId="0" xfId="1" applyFont="1" applyAlignment="1">
      <alignment vertical="center"/>
    </xf>
    <xf numFmtId="0" fontId="13" fillId="2" borderId="0" xfId="1" applyFont="1" applyAlignment="1">
      <alignment horizontal="right" vertical="center"/>
    </xf>
    <xf numFmtId="17" fontId="13" fillId="2" borderId="0" xfId="1" applyNumberFormat="1" applyFont="1" applyAlignment="1">
      <alignment vertical="center"/>
    </xf>
    <xf numFmtId="3" fontId="8" fillId="0" borderId="29" xfId="3" applyNumberFormat="1" applyFont="1" applyFill="1" applyBorder="1" applyAlignment="1">
      <alignment horizontal="center" vertical="center"/>
    </xf>
    <xf numFmtId="3" fontId="7" fillId="3" borderId="27" xfId="2" applyNumberFormat="1" applyFont="1" applyFill="1" applyBorder="1" applyAlignment="1">
      <alignment horizontal="center" vertical="center"/>
    </xf>
    <xf numFmtId="3" fontId="7" fillId="3" borderId="24" xfId="2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17" fontId="13" fillId="0" borderId="0" xfId="1" applyNumberFormat="1" applyFont="1" applyFill="1" applyAlignment="1">
      <alignment vertical="center"/>
    </xf>
    <xf numFmtId="3" fontId="6" fillId="3" borderId="20" xfId="3" applyNumberFormat="1" applyFont="1" applyFill="1" applyBorder="1" applyAlignment="1">
      <alignment horizontal="center" vertical="center"/>
    </xf>
    <xf numFmtId="3" fontId="6" fillId="3" borderId="28" xfId="3" applyNumberFormat="1" applyFont="1" applyFill="1" applyBorder="1" applyAlignment="1">
      <alignment horizontal="center" vertical="center"/>
    </xf>
    <xf numFmtId="3" fontId="6" fillId="3" borderId="21" xfId="3" applyNumberFormat="1" applyFont="1" applyFill="1" applyBorder="1" applyAlignment="1">
      <alignment horizontal="center" vertical="center"/>
    </xf>
    <xf numFmtId="164" fontId="6" fillId="3" borderId="20" xfId="3" applyNumberFormat="1" applyFont="1" applyFill="1" applyBorder="1" applyAlignment="1">
      <alignment horizontal="center" vertical="center"/>
    </xf>
    <xf numFmtId="164" fontId="6" fillId="3" borderId="21" xfId="3" applyNumberFormat="1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4" fillId="3" borderId="2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2" borderId="6" xfId="2" applyFont="1" applyBorder="1" applyAlignment="1">
      <alignment horizontal="center" vertical="center" wrapText="1"/>
    </xf>
    <xf numFmtId="0" fontId="4" fillId="2" borderId="7" xfId="2" applyFont="1" applyBorder="1" applyAlignment="1">
      <alignment horizontal="center" vertical="center" wrapText="1"/>
    </xf>
    <xf numFmtId="0" fontId="4" fillId="2" borderId="8" xfId="2" applyFont="1" applyBorder="1" applyAlignment="1">
      <alignment horizontal="center" vertical="center" wrapText="1"/>
    </xf>
    <xf numFmtId="0" fontId="4" fillId="2" borderId="9" xfId="2" applyFont="1" applyBorder="1" applyAlignment="1">
      <alignment horizontal="center" vertical="center" wrapText="1"/>
    </xf>
    <xf numFmtId="0" fontId="4" fillId="2" borderId="10" xfId="2" applyFont="1" applyBorder="1" applyAlignment="1">
      <alignment horizontal="center" vertical="center" wrapText="1"/>
    </xf>
    <xf numFmtId="0" fontId="4" fillId="2" borderId="16" xfId="2" applyFont="1" applyBorder="1" applyAlignment="1">
      <alignment horizontal="center" vertical="center" wrapText="1"/>
    </xf>
    <xf numFmtId="0" fontId="4" fillId="2" borderId="17" xfId="2" applyFont="1" applyBorder="1" applyAlignment="1">
      <alignment horizontal="center" vertical="center" wrapText="1"/>
    </xf>
    <xf numFmtId="0" fontId="4" fillId="2" borderId="25" xfId="2" applyFont="1" applyBorder="1" applyAlignment="1">
      <alignment horizontal="center" vertical="center" wrapText="1"/>
    </xf>
    <xf numFmtId="0" fontId="4" fillId="2" borderId="23" xfId="2" applyFont="1" applyBorder="1" applyAlignment="1">
      <alignment horizontal="center" vertical="center" wrapText="1"/>
    </xf>
    <xf numFmtId="0" fontId="4" fillId="2" borderId="12" xfId="2" applyFont="1" applyBorder="1" applyAlignment="1">
      <alignment horizontal="center" vertical="center" wrapText="1"/>
    </xf>
    <xf numFmtId="0" fontId="4" fillId="2" borderId="13" xfId="2" applyFont="1" applyBorder="1" applyAlignment="1">
      <alignment horizontal="center" vertical="center" wrapText="1"/>
    </xf>
    <xf numFmtId="0" fontId="4" fillId="2" borderId="14" xfId="2" applyFont="1" applyBorder="1" applyAlignment="1">
      <alignment horizontal="center" vertical="center" wrapText="1"/>
    </xf>
    <xf numFmtId="0" fontId="4" fillId="2" borderId="15" xfId="2" applyFont="1" applyBorder="1" applyAlignment="1">
      <alignment horizontal="center" vertical="center" wrapText="1"/>
    </xf>
  </cellXfs>
  <cellStyles count="55">
    <cellStyle name="Hipervínculo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style1591736274908" xfId="4" xr:uid="{00000000-0005-0000-0000-000004000000}"/>
    <cellStyle name="style1591736274955" xfId="5" xr:uid="{00000000-0005-0000-0000-000005000000}"/>
    <cellStyle name="style1591736275068" xfId="6" xr:uid="{00000000-0005-0000-0000-000006000000}"/>
    <cellStyle name="style1591736275128" xfId="7" xr:uid="{00000000-0005-0000-0000-000007000000}"/>
    <cellStyle name="style1591736275248" xfId="8" xr:uid="{00000000-0005-0000-0000-000008000000}"/>
    <cellStyle name="style1591736275306" xfId="9" xr:uid="{00000000-0005-0000-0000-000009000000}"/>
    <cellStyle name="style1686673179800" xfId="10" xr:uid="{00000000-0005-0000-0000-00000A000000}"/>
    <cellStyle name="style1686673179848" xfId="12" xr:uid="{00000000-0005-0000-0000-00000B000000}"/>
    <cellStyle name="style1686673179942" xfId="13" xr:uid="{00000000-0005-0000-0000-00000C000000}"/>
    <cellStyle name="style1686673179990" xfId="15" xr:uid="{00000000-0005-0000-0000-00000D000000}"/>
    <cellStyle name="style1686673180085" xfId="17" xr:uid="{00000000-0005-0000-0000-00000E000000}"/>
    <cellStyle name="style1686673180133" xfId="18" xr:uid="{00000000-0005-0000-0000-00000F000000}"/>
    <cellStyle name="style1686673181445" xfId="11" xr:uid="{00000000-0005-0000-0000-000010000000}"/>
    <cellStyle name="style1686673181477" xfId="19" xr:uid="{00000000-0005-0000-0000-000011000000}"/>
    <cellStyle name="style1686673181948" xfId="14" xr:uid="{00000000-0005-0000-0000-000012000000}"/>
    <cellStyle name="style1686673182075" xfId="16" xr:uid="{00000000-0005-0000-0000-000013000000}"/>
    <cellStyle name="style1686842780048" xfId="20" xr:uid="{00000000-0005-0000-0000-000014000000}"/>
    <cellStyle name="style1686842780079" xfId="22" xr:uid="{00000000-0005-0000-0000-000015000000}"/>
    <cellStyle name="style1686842780161" xfId="23" xr:uid="{00000000-0005-0000-0000-000016000000}"/>
    <cellStyle name="style1686842780190" xfId="24" xr:uid="{00000000-0005-0000-0000-000017000000}"/>
    <cellStyle name="style1686842780268" xfId="26" xr:uid="{00000000-0005-0000-0000-000018000000}"/>
    <cellStyle name="style1686842780315" xfId="27" xr:uid="{00000000-0005-0000-0000-000019000000}"/>
    <cellStyle name="style1686842781622" xfId="21" xr:uid="{00000000-0005-0000-0000-00001A000000}"/>
    <cellStyle name="style1686842781654" xfId="28" xr:uid="{00000000-0005-0000-0000-00001B000000}"/>
    <cellStyle name="style1686842782132" xfId="25" xr:uid="{00000000-0005-0000-0000-00001C000000}"/>
    <cellStyle name="style1706551250959" xfId="29" xr:uid="{CF0A784E-B0CE-400A-835F-D54BF336C893}"/>
    <cellStyle name="style1706551251011" xfId="31" xr:uid="{9EB122E8-5930-4E5E-898E-5BB2DCFD51E2}"/>
    <cellStyle name="style1706551251059" xfId="36" xr:uid="{066079D0-7380-437F-915E-BEBC6B953104}"/>
    <cellStyle name="style1706551251101" xfId="32" xr:uid="{98FC6AD2-30CA-4701-BE17-449618FCC26B}"/>
    <cellStyle name="style1706551251146" xfId="33" xr:uid="{E99E48D4-7451-4791-9916-AF1937D54161}"/>
    <cellStyle name="style1706551251199" xfId="37" xr:uid="{F3881BA9-F78A-4D1F-8520-C9EA286371D6}"/>
    <cellStyle name="style1706551253051" xfId="30" xr:uid="{AA1658CE-F739-48E9-815A-7B6D05C25FEC}"/>
    <cellStyle name="style1706551253790" xfId="34" xr:uid="{D0052DD8-A247-49A0-9C09-2957CBB385B0}"/>
    <cellStyle name="style1706551253952" xfId="35" xr:uid="{D5989E08-E510-4FC4-B79C-9D6703C3A1A3}"/>
    <cellStyle name="style1709220616115" xfId="38" xr:uid="{2CA78A4F-B054-42B8-9C7D-6DA1FCC88280}"/>
    <cellStyle name="style1709220616146" xfId="40" xr:uid="{2876E902-45FF-42E0-9B2B-B70F57702C94}"/>
    <cellStyle name="style1709220616231" xfId="41" xr:uid="{1E4470FB-638E-448D-9E60-A3A178C8F94E}"/>
    <cellStyle name="style1709220616262" xfId="42" xr:uid="{E6D6CEE6-DBE9-4D7E-B19B-CC47551CBB3A}"/>
    <cellStyle name="style1709220617317" xfId="39" xr:uid="{4E01039F-3BB6-463A-9060-EEEABF1C6840}"/>
    <cellStyle name="style1709220617696" xfId="43" xr:uid="{481C1684-C397-4C85-83FD-DF60DA352138}"/>
    <cellStyle name="style1709220617796" xfId="44" xr:uid="{02C5525B-F866-43C8-A1BB-54D82116520B}"/>
    <cellStyle name="style1709220618198" xfId="45" xr:uid="{D5554AA6-FC10-4DE9-A898-57D181AB7BFA}"/>
    <cellStyle name="style1753285835658" xfId="46" xr:uid="{6BC4B78D-9795-45F9-81D8-1D3A14ABE03C}"/>
    <cellStyle name="style1753285835713" xfId="48" xr:uid="{C7BBF8A2-B08C-4E51-A44C-C71CFC8FD01C}"/>
    <cellStyle name="style1753285835845" xfId="49" xr:uid="{650D4EB8-F256-420E-8CE0-71D83E6BFFF4}"/>
    <cellStyle name="style1753285835890" xfId="51" xr:uid="{9152CCA1-F9B1-4ADC-84EE-A49269264744}"/>
    <cellStyle name="style1753285836017" xfId="52" xr:uid="{87E867CB-26E6-47D0-A272-111F3C878DFA}"/>
    <cellStyle name="style1753285836063" xfId="53" xr:uid="{5349799B-77E1-4CDC-9376-2A503DD33909}"/>
    <cellStyle name="style1753285837820" xfId="47" xr:uid="{AD4AB0C9-3249-49A9-9F73-67DC6D1CF6CD}"/>
    <cellStyle name="style1753285837855" xfId="54" xr:uid="{05451480-92F2-4195-901E-4B495E05AFE1}"/>
    <cellStyle name="style1753285838556" xfId="50" xr:uid="{A5EC35A1-93CB-4D40-9955-41C7885AFC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R44"/>
  <sheetViews>
    <sheetView tabSelected="1"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</row>
    <row r="9" spans="1:44" ht="15" customHeight="1" x14ac:dyDescent="0.25"/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12222899.999999998</v>
      </c>
      <c r="C15" s="2"/>
      <c r="D15" s="2">
        <v>975239.99999999988</v>
      </c>
      <c r="E15" s="2"/>
      <c r="F15" s="2">
        <v>8266320</v>
      </c>
      <c r="G15" s="2"/>
      <c r="H15" s="2">
        <v>101173470</v>
      </c>
      <c r="I15" s="2"/>
      <c r="J15" s="2">
        <v>0</v>
      </c>
      <c r="K15" s="2"/>
      <c r="L15" s="1">
        <f t="shared" ref="L15:M18" si="0">B15+D15+F15+H15+J15</f>
        <v>122637930</v>
      </c>
      <c r="M15" s="13">
        <f t="shared" si="0"/>
        <v>0</v>
      </c>
      <c r="N15" s="14">
        <f>L15+M15</f>
        <v>122637930</v>
      </c>
      <c r="P15" s="3" t="s">
        <v>12</v>
      </c>
      <c r="Q15" s="2">
        <v>2005</v>
      </c>
      <c r="R15" s="2">
        <v>0</v>
      </c>
      <c r="S15" s="2">
        <v>201</v>
      </c>
      <c r="T15" s="2">
        <v>0</v>
      </c>
      <c r="U15" s="2">
        <v>1260</v>
      </c>
      <c r="V15" s="2">
        <v>0</v>
      </c>
      <c r="W15" s="2">
        <v>9720</v>
      </c>
      <c r="X15" s="2">
        <v>0</v>
      </c>
      <c r="Y15" s="2">
        <v>606</v>
      </c>
      <c r="Z15" s="2">
        <v>0</v>
      </c>
      <c r="AA15" s="1">
        <f t="shared" ref="AA15:AB18" si="1">Q15+S15+U15+W15+Y15</f>
        <v>13792</v>
      </c>
      <c r="AB15" s="13">
        <f t="shared" si="1"/>
        <v>0</v>
      </c>
      <c r="AC15" s="14">
        <f>AA15+AB15</f>
        <v>13792</v>
      </c>
      <c r="AE15" s="3" t="s">
        <v>12</v>
      </c>
      <c r="AF15" s="2">
        <f t="shared" ref="AF15:AR18" si="2">IFERROR(B15/Q15, "N.A.")</f>
        <v>6096.2094763092264</v>
      </c>
      <c r="AG15" s="2" t="str">
        <f t="shared" si="2"/>
        <v>N.A.</v>
      </c>
      <c r="AH15" s="2">
        <f t="shared" si="2"/>
        <v>4851.9402985074621</v>
      </c>
      <c r="AI15" s="2" t="str">
        <f t="shared" si="2"/>
        <v>N.A.</v>
      </c>
      <c r="AJ15" s="2">
        <f t="shared" si="2"/>
        <v>6560.5714285714284</v>
      </c>
      <c r="AK15" s="2" t="str">
        <f t="shared" si="2"/>
        <v>N.A.</v>
      </c>
      <c r="AL15" s="2">
        <f t="shared" si="2"/>
        <v>10408.793209876543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8891.9612819025515</v>
      </c>
      <c r="AQ15" s="16" t="str">
        <f t="shared" si="2"/>
        <v>N.A.</v>
      </c>
      <c r="AR15" s="14">
        <f t="shared" si="2"/>
        <v>8891.9612819025515</v>
      </c>
    </row>
    <row r="16" spans="1:44" ht="15" customHeight="1" thickBot="1" x14ac:dyDescent="0.3">
      <c r="A16" s="3" t="s">
        <v>13</v>
      </c>
      <c r="B16" s="2">
        <v>10254360</v>
      </c>
      <c r="C16" s="2">
        <v>0</v>
      </c>
      <c r="D16" s="2"/>
      <c r="E16" s="2"/>
      <c r="F16" s="2"/>
      <c r="G16" s="2"/>
      <c r="H16" s="2"/>
      <c r="I16" s="2"/>
      <c r="J16" s="2"/>
      <c r="K16" s="2"/>
      <c r="L16" s="1">
        <f t="shared" si="0"/>
        <v>10254360</v>
      </c>
      <c r="M16" s="13">
        <f t="shared" si="0"/>
        <v>0</v>
      </c>
      <c r="N16" s="14">
        <f>L16+M16</f>
        <v>10254360</v>
      </c>
      <c r="P16" s="3" t="s">
        <v>13</v>
      </c>
      <c r="Q16" s="2">
        <v>2035</v>
      </c>
      <c r="R16" s="2">
        <v>113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2035</v>
      </c>
      <c r="AB16" s="13">
        <f t="shared" si="1"/>
        <v>113</v>
      </c>
      <c r="AC16" s="14">
        <f>AA16+AB16</f>
        <v>2148</v>
      </c>
      <c r="AE16" s="3" t="s">
        <v>13</v>
      </c>
      <c r="AF16" s="2">
        <f t="shared" si="2"/>
        <v>5038.997542997543</v>
      </c>
      <c r="AG16" s="2">
        <f t="shared" si="2"/>
        <v>0</v>
      </c>
      <c r="AH16" s="2" t="str">
        <f t="shared" si="2"/>
        <v>N.A.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5038.997542997543</v>
      </c>
      <c r="AQ16" s="16">
        <f t="shared" si="2"/>
        <v>0</v>
      </c>
      <c r="AR16" s="14">
        <f t="shared" si="2"/>
        <v>4773.9106145251399</v>
      </c>
    </row>
    <row r="17" spans="1:44" ht="15" customHeight="1" thickBot="1" x14ac:dyDescent="0.3">
      <c r="A17" s="3" t="s">
        <v>14</v>
      </c>
      <c r="B17" s="2">
        <v>44064660</v>
      </c>
      <c r="C17" s="2">
        <v>191026650</v>
      </c>
      <c r="D17" s="2">
        <v>58767800</v>
      </c>
      <c r="E17" s="2">
        <v>0</v>
      </c>
      <c r="F17" s="2"/>
      <c r="G17" s="2">
        <v>49554040</v>
      </c>
      <c r="H17" s="2"/>
      <c r="I17" s="2">
        <v>13026420</v>
      </c>
      <c r="J17" s="2">
        <v>0</v>
      </c>
      <c r="K17" s="2"/>
      <c r="L17" s="1">
        <f t="shared" si="0"/>
        <v>102832460</v>
      </c>
      <c r="M17" s="13">
        <f t="shared" si="0"/>
        <v>253607110</v>
      </c>
      <c r="N17" s="14">
        <f>L17+M17</f>
        <v>356439570</v>
      </c>
      <c r="P17" s="3" t="s">
        <v>14</v>
      </c>
      <c r="Q17" s="2">
        <v>5549</v>
      </c>
      <c r="R17" s="2">
        <v>21228</v>
      </c>
      <c r="S17" s="2">
        <v>4021</v>
      </c>
      <c r="T17" s="2">
        <v>93</v>
      </c>
      <c r="U17" s="2">
        <v>0</v>
      </c>
      <c r="V17" s="2">
        <v>1698</v>
      </c>
      <c r="W17" s="2">
        <v>0</v>
      </c>
      <c r="X17" s="2">
        <v>963</v>
      </c>
      <c r="Y17" s="2">
        <v>963</v>
      </c>
      <c r="Z17" s="2">
        <v>0</v>
      </c>
      <c r="AA17" s="1">
        <f t="shared" si="1"/>
        <v>10533</v>
      </c>
      <c r="AB17" s="13">
        <f t="shared" si="1"/>
        <v>23982</v>
      </c>
      <c r="AC17" s="14">
        <f>AA17+AB17</f>
        <v>34515</v>
      </c>
      <c r="AE17" s="3" t="s">
        <v>14</v>
      </c>
      <c r="AF17" s="2">
        <f t="shared" si="2"/>
        <v>7941.0091908451977</v>
      </c>
      <c r="AG17" s="2">
        <f t="shared" si="2"/>
        <v>8998.8058224985871</v>
      </c>
      <c r="AH17" s="2">
        <f t="shared" si="2"/>
        <v>14615.220094503855</v>
      </c>
      <c r="AI17" s="2">
        <f t="shared" si="2"/>
        <v>0</v>
      </c>
      <c r="AJ17" s="2" t="str">
        <f t="shared" si="2"/>
        <v>N.A.</v>
      </c>
      <c r="AK17" s="2">
        <f t="shared" si="2"/>
        <v>29183.769140164899</v>
      </c>
      <c r="AL17" s="2" t="str">
        <f t="shared" si="2"/>
        <v>N.A.</v>
      </c>
      <c r="AM17" s="2">
        <f t="shared" si="2"/>
        <v>13526.915887850468</v>
      </c>
      <c r="AN17" s="2">
        <f t="shared" si="2"/>
        <v>0</v>
      </c>
      <c r="AO17" s="2" t="str">
        <f t="shared" si="2"/>
        <v>N.A.</v>
      </c>
      <c r="AP17" s="15">
        <f t="shared" si="2"/>
        <v>9762.8842684895099</v>
      </c>
      <c r="AQ17" s="16">
        <f t="shared" si="2"/>
        <v>10574.894087232091</v>
      </c>
      <c r="AR17" s="14">
        <f t="shared" si="2"/>
        <v>10327.091699261191</v>
      </c>
    </row>
    <row r="18" spans="1:44" ht="15" customHeight="1" thickBot="1" x14ac:dyDescent="0.3">
      <c r="A18" s="3" t="s">
        <v>15</v>
      </c>
      <c r="B18" s="2"/>
      <c r="C18" s="2"/>
      <c r="D18" s="2"/>
      <c r="E18" s="2"/>
      <c r="F18" s="2"/>
      <c r="G18" s="2"/>
      <c r="H18" s="2">
        <v>0</v>
      </c>
      <c r="I18" s="2"/>
      <c r="J18" s="2"/>
      <c r="K18" s="2"/>
      <c r="L18" s="1">
        <f t="shared" si="0"/>
        <v>0</v>
      </c>
      <c r="M18" s="13">
        <f t="shared" si="0"/>
        <v>0</v>
      </c>
      <c r="N18" s="14">
        <f>L18+M18</f>
        <v>0</v>
      </c>
      <c r="P18" s="3" t="s">
        <v>15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93</v>
      </c>
      <c r="X18" s="2">
        <v>0</v>
      </c>
      <c r="Y18" s="2">
        <v>0</v>
      </c>
      <c r="Z18" s="2">
        <v>0</v>
      </c>
      <c r="AA18" s="1">
        <f t="shared" si="1"/>
        <v>93</v>
      </c>
      <c r="AB18" s="13">
        <f t="shared" si="1"/>
        <v>0</v>
      </c>
      <c r="AC18" s="22">
        <f>AA18+AB18</f>
        <v>93</v>
      </c>
      <c r="AE18" s="3" t="s">
        <v>15</v>
      </c>
      <c r="AF18" s="2" t="str">
        <f t="shared" si="2"/>
        <v>N.A.</v>
      </c>
      <c r="AG18" s="2" t="str">
        <f t="shared" si="2"/>
        <v>N.A.</v>
      </c>
      <c r="AH18" s="2" t="str">
        <f t="shared" si="2"/>
        <v>N.A.</v>
      </c>
      <c r="AI18" s="2" t="str">
        <f t="shared" si="2"/>
        <v>N.A.</v>
      </c>
      <c r="AJ18" s="2" t="str">
        <f t="shared" si="2"/>
        <v>N.A.</v>
      </c>
      <c r="AK18" s="2" t="str">
        <f t="shared" si="2"/>
        <v>N.A.</v>
      </c>
      <c r="AL18" s="2">
        <f t="shared" si="2"/>
        <v>0</v>
      </c>
      <c r="AM18" s="2" t="str">
        <f t="shared" si="2"/>
        <v>N.A.</v>
      </c>
      <c r="AN18" s="2" t="str">
        <f t="shared" si="2"/>
        <v>N.A.</v>
      </c>
      <c r="AO18" s="2" t="str">
        <f t="shared" si="2"/>
        <v>N.A.</v>
      </c>
      <c r="AP18" s="15">
        <f t="shared" si="2"/>
        <v>0</v>
      </c>
      <c r="AQ18" s="16" t="str">
        <f t="shared" si="2"/>
        <v>N.A.</v>
      </c>
      <c r="AR18" s="14">
        <f t="shared" si="2"/>
        <v>0</v>
      </c>
    </row>
    <row r="19" spans="1:44" ht="15" customHeight="1" thickBot="1" x14ac:dyDescent="0.3">
      <c r="A19" s="4" t="s">
        <v>16</v>
      </c>
      <c r="B19" s="2">
        <v>66541919.999999993</v>
      </c>
      <c r="C19" s="2">
        <v>191026650</v>
      </c>
      <c r="D19" s="2">
        <v>59743040.000000007</v>
      </c>
      <c r="E19" s="2">
        <v>0</v>
      </c>
      <c r="F19" s="2">
        <v>8266320</v>
      </c>
      <c r="G19" s="2">
        <v>49554040</v>
      </c>
      <c r="H19" s="2">
        <v>101173469.99999997</v>
      </c>
      <c r="I19" s="2">
        <v>13026420</v>
      </c>
      <c r="J19" s="2">
        <v>0</v>
      </c>
      <c r="K19" s="2"/>
      <c r="L19" s="1">
        <f t="shared" ref="L19" si="3">B19+D19+F19+H19+J19</f>
        <v>235724749.99999997</v>
      </c>
      <c r="M19" s="13">
        <f t="shared" ref="M19" si="4">C19+E19+G19+I19+K19</f>
        <v>253607110</v>
      </c>
      <c r="N19" s="22">
        <f>L19+M19</f>
        <v>489331860</v>
      </c>
      <c r="P19" s="4" t="s">
        <v>16</v>
      </c>
      <c r="Q19" s="2">
        <v>9589</v>
      </c>
      <c r="R19" s="2">
        <v>21341</v>
      </c>
      <c r="S19" s="2">
        <v>4222</v>
      </c>
      <c r="T19" s="2">
        <v>93</v>
      </c>
      <c r="U19" s="2">
        <v>1260</v>
      </c>
      <c r="V19" s="2">
        <v>1698</v>
      </c>
      <c r="W19" s="2">
        <v>9813</v>
      </c>
      <c r="X19" s="2">
        <v>963</v>
      </c>
      <c r="Y19" s="2">
        <v>1569</v>
      </c>
      <c r="Z19" s="2">
        <v>0</v>
      </c>
      <c r="AA19" s="1">
        <f t="shared" ref="AA19" si="5">Q19+S19+U19+W19+Y19</f>
        <v>26453</v>
      </c>
      <c r="AB19" s="13">
        <f t="shared" ref="AB19" si="6">R19+T19+V19+X19+Z19</f>
        <v>24095</v>
      </c>
      <c r="AC19" s="14">
        <f>AA19+AB19</f>
        <v>50548</v>
      </c>
      <c r="AE19" s="4" t="s">
        <v>16</v>
      </c>
      <c r="AF19" s="2">
        <f t="shared" ref="AF19:AO19" si="7">IFERROR(B19/Q19, "N.A.")</f>
        <v>6939.4013974345598</v>
      </c>
      <c r="AG19" s="2">
        <f t="shared" si="7"/>
        <v>8951.1573965606112</v>
      </c>
      <c r="AH19" s="2">
        <f t="shared" si="7"/>
        <v>14150.412126954052</v>
      </c>
      <c r="AI19" s="2">
        <f t="shared" si="7"/>
        <v>0</v>
      </c>
      <c r="AJ19" s="2">
        <f t="shared" si="7"/>
        <v>6560.5714285714284</v>
      </c>
      <c r="AK19" s="2">
        <f t="shared" si="7"/>
        <v>29183.769140164899</v>
      </c>
      <c r="AL19" s="2">
        <f t="shared" si="7"/>
        <v>10310.146744114947</v>
      </c>
      <c r="AM19" s="2">
        <f t="shared" si="7"/>
        <v>13526.915887850468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8911.0781385854152</v>
      </c>
      <c r="AQ19" s="16">
        <f t="shared" ref="AQ19" si="9">IFERROR(M19/AB19, "N.A.")</f>
        <v>10525.300269765512</v>
      </c>
      <c r="AR19" s="14">
        <f t="shared" ref="AR19" si="10">IFERROR(N19/AC19, "N.A.")</f>
        <v>9680.5384980612489</v>
      </c>
    </row>
    <row r="20" spans="1:44" ht="15" customHeight="1" thickBot="1" x14ac:dyDescent="0.3">
      <c r="A20" s="5" t="s">
        <v>0</v>
      </c>
      <c r="B20" s="28">
        <f>B19+C19</f>
        <v>257568570</v>
      </c>
      <c r="C20" s="30"/>
      <c r="D20" s="28">
        <f>D19+E19</f>
        <v>59743040.000000007</v>
      </c>
      <c r="E20" s="30"/>
      <c r="F20" s="28">
        <f>F19+G19</f>
        <v>57820360</v>
      </c>
      <c r="G20" s="30"/>
      <c r="H20" s="28">
        <f>H19+I19</f>
        <v>114199889.99999997</v>
      </c>
      <c r="I20" s="30"/>
      <c r="J20" s="28">
        <f>J19+K19</f>
        <v>0</v>
      </c>
      <c r="K20" s="30"/>
      <c r="L20" s="28">
        <f>L19+M19</f>
        <v>489331860</v>
      </c>
      <c r="M20" s="29"/>
      <c r="N20" s="23">
        <f>B20+D20+F20+H20+J20</f>
        <v>489331860</v>
      </c>
      <c r="P20" s="5" t="s">
        <v>0</v>
      </c>
      <c r="Q20" s="28">
        <f>Q19+R19</f>
        <v>30930</v>
      </c>
      <c r="R20" s="30"/>
      <c r="S20" s="28">
        <f>S19+T19</f>
        <v>4315</v>
      </c>
      <c r="T20" s="30"/>
      <c r="U20" s="28">
        <f>U19+V19</f>
        <v>2958</v>
      </c>
      <c r="V20" s="30"/>
      <c r="W20" s="28">
        <f>W19+X19</f>
        <v>10776</v>
      </c>
      <c r="X20" s="30"/>
      <c r="Y20" s="28">
        <f>Y19+Z19</f>
        <v>1569</v>
      </c>
      <c r="Z20" s="30"/>
      <c r="AA20" s="28">
        <f>AA19+AB19</f>
        <v>50548</v>
      </c>
      <c r="AB20" s="30"/>
      <c r="AC20" s="24">
        <f>Q20+S20+U20+W20+Y20</f>
        <v>50548</v>
      </c>
      <c r="AE20" s="5" t="s">
        <v>0</v>
      </c>
      <c r="AF20" s="31">
        <f>IFERROR(B20/Q20,"N.A.")</f>
        <v>8327.4675072744903</v>
      </c>
      <c r="AG20" s="32"/>
      <c r="AH20" s="31">
        <f>IFERROR(D20/S20,"N.A.")</f>
        <v>13845.432213209735</v>
      </c>
      <c r="AI20" s="32"/>
      <c r="AJ20" s="31">
        <f>IFERROR(F20/U20,"N.A.")</f>
        <v>19547.112914131169</v>
      </c>
      <c r="AK20" s="32"/>
      <c r="AL20" s="31">
        <f>IFERROR(H20/W20,"N.A.")</f>
        <v>10597.614142538972</v>
      </c>
      <c r="AM20" s="32"/>
      <c r="AN20" s="31">
        <f>IFERROR(J20/Y20,"N.A.")</f>
        <v>0</v>
      </c>
      <c r="AO20" s="32"/>
      <c r="AP20" s="31">
        <f>IFERROR(L20/AA20,"N.A.")</f>
        <v>9680.5384980612489</v>
      </c>
      <c r="AQ20" s="32"/>
      <c r="AR20" s="17">
        <f>IFERROR(N20/AC20, "N.A.")</f>
        <v>9680.5384980612489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10736820</v>
      </c>
      <c r="C27" s="2"/>
      <c r="D27" s="2">
        <v>975239.99999999988</v>
      </c>
      <c r="E27" s="2"/>
      <c r="F27" s="2">
        <v>5294160</v>
      </c>
      <c r="G27" s="2"/>
      <c r="H27" s="2">
        <v>53364720</v>
      </c>
      <c r="I27" s="2"/>
      <c r="J27" s="2">
        <v>0</v>
      </c>
      <c r="K27" s="2"/>
      <c r="L27" s="1">
        <f t="shared" ref="L27:M30" si="11">B27+D27+F27+H27+J27</f>
        <v>70370940</v>
      </c>
      <c r="M27" s="13">
        <f t="shared" si="11"/>
        <v>0</v>
      </c>
      <c r="N27" s="14">
        <f>L27+M27</f>
        <v>70370940</v>
      </c>
      <c r="P27" s="3" t="s">
        <v>12</v>
      </c>
      <c r="Q27" s="2">
        <v>1429</v>
      </c>
      <c r="R27" s="2">
        <v>0</v>
      </c>
      <c r="S27" s="2">
        <v>201</v>
      </c>
      <c r="T27" s="2">
        <v>0</v>
      </c>
      <c r="U27" s="2">
        <v>684</v>
      </c>
      <c r="V27" s="2">
        <v>0</v>
      </c>
      <c r="W27" s="2">
        <v>3903</v>
      </c>
      <c r="X27" s="2">
        <v>0</v>
      </c>
      <c r="Y27" s="2">
        <v>606</v>
      </c>
      <c r="Z27" s="2">
        <v>0</v>
      </c>
      <c r="AA27" s="1">
        <f t="shared" ref="AA27:AB30" si="12">Q27+S27+U27+W27+Y27</f>
        <v>6823</v>
      </c>
      <c r="AB27" s="13">
        <f t="shared" si="12"/>
        <v>0</v>
      </c>
      <c r="AC27" s="14">
        <f>AA27+AB27</f>
        <v>6823</v>
      </c>
      <c r="AE27" s="3" t="s">
        <v>12</v>
      </c>
      <c r="AF27" s="2">
        <f t="shared" ref="AF27:AR30" si="13">IFERROR(B27/Q27, "N.A.")</f>
        <v>7513.5199440167953</v>
      </c>
      <c r="AG27" s="2" t="str">
        <f t="shared" si="13"/>
        <v>N.A.</v>
      </c>
      <c r="AH27" s="2">
        <f t="shared" si="13"/>
        <v>4851.9402985074621</v>
      </c>
      <c r="AI27" s="2" t="str">
        <f t="shared" si="13"/>
        <v>N.A.</v>
      </c>
      <c r="AJ27" s="2">
        <f t="shared" si="13"/>
        <v>7740</v>
      </c>
      <c r="AK27" s="2" t="str">
        <f t="shared" si="13"/>
        <v>N.A.</v>
      </c>
      <c r="AL27" s="2">
        <f t="shared" si="13"/>
        <v>13672.744043043813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10313.782793492599</v>
      </c>
      <c r="AQ27" s="16" t="str">
        <f t="shared" si="13"/>
        <v>N.A.</v>
      </c>
      <c r="AR27" s="14">
        <f t="shared" si="13"/>
        <v>10313.782793492599</v>
      </c>
    </row>
    <row r="28" spans="1:44" ht="15" customHeight="1" thickBot="1" x14ac:dyDescent="0.3">
      <c r="A28" s="3" t="s">
        <v>13</v>
      </c>
      <c r="B28" s="2">
        <v>5760000</v>
      </c>
      <c r="C28" s="2">
        <v>0</v>
      </c>
      <c r="D28" s="2"/>
      <c r="E28" s="2"/>
      <c r="F28" s="2"/>
      <c r="G28" s="2"/>
      <c r="H28" s="2"/>
      <c r="I28" s="2"/>
      <c r="J28" s="2"/>
      <c r="K28" s="2"/>
      <c r="L28" s="1">
        <f t="shared" si="11"/>
        <v>5760000</v>
      </c>
      <c r="M28" s="13">
        <f t="shared" si="11"/>
        <v>0</v>
      </c>
      <c r="N28" s="14">
        <f>L28+M28</f>
        <v>5760000</v>
      </c>
      <c r="P28" s="3" t="s">
        <v>13</v>
      </c>
      <c r="Q28" s="2">
        <v>576</v>
      </c>
      <c r="R28" s="2">
        <v>113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576</v>
      </c>
      <c r="AB28" s="13">
        <f t="shared" si="12"/>
        <v>113</v>
      </c>
      <c r="AC28" s="14">
        <f>AA28+AB28</f>
        <v>689</v>
      </c>
      <c r="AE28" s="3" t="s">
        <v>13</v>
      </c>
      <c r="AF28" s="2">
        <f t="shared" si="13"/>
        <v>10000</v>
      </c>
      <c r="AG28" s="2">
        <f t="shared" si="13"/>
        <v>0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>
        <f t="shared" si="13"/>
        <v>10000</v>
      </c>
      <c r="AQ28" s="16">
        <f t="shared" si="13"/>
        <v>0</v>
      </c>
      <c r="AR28" s="14">
        <f t="shared" si="13"/>
        <v>8359.9419448476056</v>
      </c>
    </row>
    <row r="29" spans="1:44" ht="15" customHeight="1" thickBot="1" x14ac:dyDescent="0.3">
      <c r="A29" s="3" t="s">
        <v>14</v>
      </c>
      <c r="B29" s="2">
        <v>21920660</v>
      </c>
      <c r="C29" s="2">
        <v>106787109.99999999</v>
      </c>
      <c r="D29" s="2">
        <v>39727559.999999993</v>
      </c>
      <c r="E29" s="2">
        <v>0</v>
      </c>
      <c r="F29" s="2"/>
      <c r="G29" s="2">
        <v>34689040.000000007</v>
      </c>
      <c r="H29" s="2"/>
      <c r="I29" s="2">
        <v>13026420.000000002</v>
      </c>
      <c r="J29" s="2">
        <v>0</v>
      </c>
      <c r="K29" s="2"/>
      <c r="L29" s="1">
        <f t="shared" si="11"/>
        <v>61648219.999999993</v>
      </c>
      <c r="M29" s="13">
        <f t="shared" si="11"/>
        <v>154502570</v>
      </c>
      <c r="N29" s="14">
        <f>L29+M29</f>
        <v>216150790</v>
      </c>
      <c r="P29" s="3" t="s">
        <v>14</v>
      </c>
      <c r="Q29" s="2">
        <v>2766</v>
      </c>
      <c r="R29" s="2">
        <v>11817</v>
      </c>
      <c r="S29" s="2">
        <v>2299</v>
      </c>
      <c r="T29" s="2">
        <v>93</v>
      </c>
      <c r="U29" s="2">
        <v>0</v>
      </c>
      <c r="V29" s="2">
        <v>978</v>
      </c>
      <c r="W29" s="2">
        <v>0</v>
      </c>
      <c r="X29" s="2">
        <v>870</v>
      </c>
      <c r="Y29" s="2">
        <v>93</v>
      </c>
      <c r="Z29" s="2">
        <v>0</v>
      </c>
      <c r="AA29" s="1">
        <f t="shared" si="12"/>
        <v>5158</v>
      </c>
      <c r="AB29" s="13">
        <f t="shared" si="12"/>
        <v>13758</v>
      </c>
      <c r="AC29" s="14">
        <f>AA29+AB29</f>
        <v>18916</v>
      </c>
      <c r="AE29" s="3" t="s">
        <v>14</v>
      </c>
      <c r="AF29" s="2">
        <f t="shared" si="13"/>
        <v>7925.0397686189444</v>
      </c>
      <c r="AG29" s="2">
        <f t="shared" si="13"/>
        <v>9036.7360582212059</v>
      </c>
      <c r="AH29" s="2">
        <f t="shared" si="13"/>
        <v>17280.365376250542</v>
      </c>
      <c r="AI29" s="2">
        <f t="shared" si="13"/>
        <v>0</v>
      </c>
      <c r="AJ29" s="2" t="str">
        <f t="shared" si="13"/>
        <v>N.A.</v>
      </c>
      <c r="AK29" s="2">
        <f t="shared" si="13"/>
        <v>35469.366053169739</v>
      </c>
      <c r="AL29" s="2" t="str">
        <f t="shared" si="13"/>
        <v>N.A.</v>
      </c>
      <c r="AM29" s="2">
        <f t="shared" si="13"/>
        <v>14972.896551724139</v>
      </c>
      <c r="AN29" s="2">
        <f t="shared" si="13"/>
        <v>0</v>
      </c>
      <c r="AO29" s="2" t="str">
        <f t="shared" si="13"/>
        <v>N.A.</v>
      </c>
      <c r="AP29" s="15">
        <f t="shared" si="13"/>
        <v>11951.962000775493</v>
      </c>
      <c r="AQ29" s="16">
        <f t="shared" si="13"/>
        <v>11230.016717546156</v>
      </c>
      <c r="AR29" s="14">
        <f t="shared" si="13"/>
        <v>11426.876189469232</v>
      </c>
    </row>
    <row r="30" spans="1:44" ht="15" customHeight="1" thickBot="1" x14ac:dyDescent="0.3">
      <c r="A30" s="3" t="s">
        <v>15</v>
      </c>
      <c r="B30" s="2"/>
      <c r="C30" s="2"/>
      <c r="D30" s="2"/>
      <c r="E30" s="2"/>
      <c r="F30" s="2"/>
      <c r="G30" s="2"/>
      <c r="H30" s="2">
        <v>0</v>
      </c>
      <c r="I30" s="2"/>
      <c r="J30" s="2"/>
      <c r="K30" s="2"/>
      <c r="L30" s="1">
        <f t="shared" si="11"/>
        <v>0</v>
      </c>
      <c r="M30" s="13">
        <f t="shared" si="11"/>
        <v>0</v>
      </c>
      <c r="N30" s="14">
        <f>L30+M30</f>
        <v>0</v>
      </c>
      <c r="P30" s="3" t="s">
        <v>15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93</v>
      </c>
      <c r="X30" s="2">
        <v>0</v>
      </c>
      <c r="Y30" s="2">
        <v>0</v>
      </c>
      <c r="Z30" s="2">
        <v>0</v>
      </c>
      <c r="AA30" s="1">
        <f t="shared" si="12"/>
        <v>93</v>
      </c>
      <c r="AB30" s="13">
        <f t="shared" si="12"/>
        <v>0</v>
      </c>
      <c r="AC30" s="22">
        <f>AA30+AB30</f>
        <v>93</v>
      </c>
      <c r="AE30" s="3" t="s">
        <v>15</v>
      </c>
      <c r="AF30" s="2" t="str">
        <f t="shared" si="13"/>
        <v>N.A.</v>
      </c>
      <c r="AG30" s="2" t="str">
        <f t="shared" si="13"/>
        <v>N.A.</v>
      </c>
      <c r="AH30" s="2" t="str">
        <f t="shared" si="13"/>
        <v>N.A.</v>
      </c>
      <c r="AI30" s="2" t="str">
        <f t="shared" si="13"/>
        <v>N.A.</v>
      </c>
      <c r="AJ30" s="2" t="str">
        <f t="shared" si="13"/>
        <v>N.A.</v>
      </c>
      <c r="AK30" s="2" t="str">
        <f t="shared" si="13"/>
        <v>N.A.</v>
      </c>
      <c r="AL30" s="2">
        <f t="shared" si="13"/>
        <v>0</v>
      </c>
      <c r="AM30" s="2" t="str">
        <f t="shared" si="13"/>
        <v>N.A.</v>
      </c>
      <c r="AN30" s="2" t="str">
        <f t="shared" si="13"/>
        <v>N.A.</v>
      </c>
      <c r="AO30" s="2" t="str">
        <f t="shared" si="13"/>
        <v>N.A.</v>
      </c>
      <c r="AP30" s="15">
        <f t="shared" si="13"/>
        <v>0</v>
      </c>
      <c r="AQ30" s="16" t="str">
        <f t="shared" si="13"/>
        <v>N.A.</v>
      </c>
      <c r="AR30" s="14">
        <f t="shared" si="13"/>
        <v>0</v>
      </c>
    </row>
    <row r="31" spans="1:44" ht="15" customHeight="1" thickBot="1" x14ac:dyDescent="0.3">
      <c r="A31" s="4" t="s">
        <v>16</v>
      </c>
      <c r="B31" s="2">
        <v>38417480</v>
      </c>
      <c r="C31" s="2">
        <v>106787110</v>
      </c>
      <c r="D31" s="2">
        <v>40702800</v>
      </c>
      <c r="E31" s="2">
        <v>0</v>
      </c>
      <c r="F31" s="2">
        <v>5294160</v>
      </c>
      <c r="G31" s="2">
        <v>34689040.000000007</v>
      </c>
      <c r="H31" s="2">
        <v>53364720.000000007</v>
      </c>
      <c r="I31" s="2">
        <v>13026420.000000002</v>
      </c>
      <c r="J31" s="2">
        <v>0</v>
      </c>
      <c r="K31" s="2"/>
      <c r="L31" s="1">
        <f t="shared" ref="L31" si="14">B31+D31+F31+H31+J31</f>
        <v>137779160</v>
      </c>
      <c r="M31" s="13">
        <f t="shared" ref="M31" si="15">C31+E31+G31+I31+K31</f>
        <v>154502570</v>
      </c>
      <c r="N31" s="22">
        <f>L31+M31</f>
        <v>292281730</v>
      </c>
      <c r="P31" s="4" t="s">
        <v>16</v>
      </c>
      <c r="Q31" s="2">
        <v>4771</v>
      </c>
      <c r="R31" s="2">
        <v>11930</v>
      </c>
      <c r="S31" s="2">
        <v>2500</v>
      </c>
      <c r="T31" s="2">
        <v>93</v>
      </c>
      <c r="U31" s="2">
        <v>684</v>
      </c>
      <c r="V31" s="2">
        <v>978</v>
      </c>
      <c r="W31" s="2">
        <v>3996</v>
      </c>
      <c r="X31" s="2">
        <v>870</v>
      </c>
      <c r="Y31" s="2">
        <v>699</v>
      </c>
      <c r="Z31" s="2">
        <v>0</v>
      </c>
      <c r="AA31" s="1">
        <f t="shared" ref="AA31" si="16">Q31+S31+U31+W31+Y31</f>
        <v>12650</v>
      </c>
      <c r="AB31" s="13">
        <f t="shared" ref="AB31" si="17">R31+T31+V31+X31+Z31</f>
        <v>13871</v>
      </c>
      <c r="AC31" s="14">
        <f>AA31+AB31</f>
        <v>26521</v>
      </c>
      <c r="AE31" s="4" t="s">
        <v>16</v>
      </c>
      <c r="AF31" s="2">
        <f t="shared" ref="AF31:AO31" si="18">IFERROR(B31/Q31, "N.A.")</f>
        <v>8052.2909243345212</v>
      </c>
      <c r="AG31" s="2">
        <f t="shared" si="18"/>
        <v>8951.1408214585081</v>
      </c>
      <c r="AH31" s="2">
        <f t="shared" si="18"/>
        <v>16281.12</v>
      </c>
      <c r="AI31" s="2">
        <f t="shared" si="18"/>
        <v>0</v>
      </c>
      <c r="AJ31" s="2">
        <f t="shared" si="18"/>
        <v>7740</v>
      </c>
      <c r="AK31" s="2">
        <f t="shared" si="18"/>
        <v>35469.366053169739</v>
      </c>
      <c r="AL31" s="2">
        <f t="shared" si="18"/>
        <v>13354.534534534536</v>
      </c>
      <c r="AM31" s="2">
        <f t="shared" si="18"/>
        <v>14972.896551724139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10891.633201581028</v>
      </c>
      <c r="AQ31" s="16">
        <f t="shared" ref="AQ31" si="20">IFERROR(M31/AB31, "N.A.")</f>
        <v>11138.531468531468</v>
      </c>
      <c r="AR31" s="14">
        <f t="shared" ref="AR31" si="21">IFERROR(N31/AC31, "N.A.")</f>
        <v>11020.765808227443</v>
      </c>
    </row>
    <row r="32" spans="1:44" ht="15" customHeight="1" thickBot="1" x14ac:dyDescent="0.3">
      <c r="A32" s="5" t="s">
        <v>0</v>
      </c>
      <c r="B32" s="28">
        <f>B31+C31</f>
        <v>145204590</v>
      </c>
      <c r="C32" s="30"/>
      <c r="D32" s="28">
        <f>D31+E31</f>
        <v>40702800</v>
      </c>
      <c r="E32" s="30"/>
      <c r="F32" s="28">
        <f>F31+G31</f>
        <v>39983200.000000007</v>
      </c>
      <c r="G32" s="30"/>
      <c r="H32" s="28">
        <f>H31+I31</f>
        <v>66391140.000000007</v>
      </c>
      <c r="I32" s="30"/>
      <c r="J32" s="28">
        <f>J31+K31</f>
        <v>0</v>
      </c>
      <c r="K32" s="30"/>
      <c r="L32" s="28">
        <f>L31+M31</f>
        <v>292281730</v>
      </c>
      <c r="M32" s="29"/>
      <c r="N32" s="23">
        <f>B32+D32+F32+H32+J32</f>
        <v>292281730</v>
      </c>
      <c r="P32" s="5" t="s">
        <v>0</v>
      </c>
      <c r="Q32" s="28">
        <f>Q31+R31</f>
        <v>16701</v>
      </c>
      <c r="R32" s="30"/>
      <c r="S32" s="28">
        <f>S31+T31</f>
        <v>2593</v>
      </c>
      <c r="T32" s="30"/>
      <c r="U32" s="28">
        <f>U31+V31</f>
        <v>1662</v>
      </c>
      <c r="V32" s="30"/>
      <c r="W32" s="28">
        <f>W31+X31</f>
        <v>4866</v>
      </c>
      <c r="X32" s="30"/>
      <c r="Y32" s="28">
        <f>Y31+Z31</f>
        <v>699</v>
      </c>
      <c r="Z32" s="30"/>
      <c r="AA32" s="28">
        <f>AA31+AB31</f>
        <v>26521</v>
      </c>
      <c r="AB32" s="30"/>
      <c r="AC32" s="24">
        <f>Q32+S32+U32+W32+Y32</f>
        <v>26521</v>
      </c>
      <c r="AE32" s="5" t="s">
        <v>0</v>
      </c>
      <c r="AF32" s="31">
        <f>IFERROR(B32/Q32,"N.A.")</f>
        <v>8694.3650080833486</v>
      </c>
      <c r="AG32" s="32"/>
      <c r="AH32" s="31">
        <f>IFERROR(D32/S32,"N.A.")</f>
        <v>15697.184728114153</v>
      </c>
      <c r="AI32" s="32"/>
      <c r="AJ32" s="31">
        <f>IFERROR(F32/U32,"N.A.")</f>
        <v>24057.280385078222</v>
      </c>
      <c r="AK32" s="32"/>
      <c r="AL32" s="31">
        <f>IFERROR(H32/W32,"N.A.")</f>
        <v>13643.884093711469</v>
      </c>
      <c r="AM32" s="32"/>
      <c r="AN32" s="31">
        <f>IFERROR(J32/Y32,"N.A.")</f>
        <v>0</v>
      </c>
      <c r="AO32" s="32"/>
      <c r="AP32" s="31">
        <f>IFERROR(L32/AA32,"N.A.")</f>
        <v>11020.765808227443</v>
      </c>
      <c r="AQ32" s="32"/>
      <c r="AR32" s="17">
        <f>IFERROR(N32/AC32, "N.A.")</f>
        <v>11020.765808227443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1486080</v>
      </c>
      <c r="C39" s="2"/>
      <c r="D39" s="2"/>
      <c r="E39" s="2"/>
      <c r="F39" s="2">
        <v>2972160</v>
      </c>
      <c r="G39" s="2"/>
      <c r="H39" s="2">
        <v>47808749.999999993</v>
      </c>
      <c r="I39" s="2"/>
      <c r="J39" s="2"/>
      <c r="K39" s="2"/>
      <c r="L39" s="1">
        <f t="shared" ref="L39:M42" si="22">B39+D39+F39+H39+J39</f>
        <v>52266989.999999993</v>
      </c>
      <c r="M39" s="13">
        <f t="shared" si="22"/>
        <v>0</v>
      </c>
      <c r="N39" s="14">
        <f>L39+M39</f>
        <v>52266989.999999993</v>
      </c>
      <c r="P39" s="3" t="s">
        <v>12</v>
      </c>
      <c r="Q39" s="2">
        <v>576</v>
      </c>
      <c r="R39" s="2">
        <v>0</v>
      </c>
      <c r="S39" s="2">
        <v>0</v>
      </c>
      <c r="T39" s="2">
        <v>0</v>
      </c>
      <c r="U39" s="2">
        <v>576</v>
      </c>
      <c r="V39" s="2">
        <v>0</v>
      </c>
      <c r="W39" s="2">
        <v>5817</v>
      </c>
      <c r="X39" s="2">
        <v>0</v>
      </c>
      <c r="Y39" s="2">
        <v>0</v>
      </c>
      <c r="Z39" s="2">
        <v>0</v>
      </c>
      <c r="AA39" s="1">
        <f t="shared" ref="AA39:AB42" si="23">Q39+S39+U39+W39+Y39</f>
        <v>6969</v>
      </c>
      <c r="AB39" s="13">
        <f t="shared" si="23"/>
        <v>0</v>
      </c>
      <c r="AC39" s="14">
        <f>AA39+AB39</f>
        <v>6969</v>
      </c>
      <c r="AE39" s="3" t="s">
        <v>12</v>
      </c>
      <c r="AF39" s="2">
        <f t="shared" ref="AF39:AR42" si="24">IFERROR(B39/Q39, "N.A.")</f>
        <v>2580</v>
      </c>
      <c r="AG39" s="2" t="str">
        <f t="shared" si="24"/>
        <v>N.A.</v>
      </c>
      <c r="AH39" s="2" t="str">
        <f t="shared" si="24"/>
        <v>N.A.</v>
      </c>
      <c r="AI39" s="2" t="str">
        <f t="shared" si="24"/>
        <v>N.A.</v>
      </c>
      <c r="AJ39" s="2">
        <f t="shared" si="24"/>
        <v>5160</v>
      </c>
      <c r="AK39" s="2" t="str">
        <f t="shared" si="24"/>
        <v>N.A.</v>
      </c>
      <c r="AL39" s="2">
        <f t="shared" si="24"/>
        <v>8218.7983496647739</v>
      </c>
      <c r="AM39" s="2" t="str">
        <f t="shared" si="24"/>
        <v>N.A.</v>
      </c>
      <c r="AN39" s="2" t="str">
        <f t="shared" si="24"/>
        <v>N.A.</v>
      </c>
      <c r="AO39" s="2" t="str">
        <f t="shared" si="24"/>
        <v>N.A.</v>
      </c>
      <c r="AP39" s="15">
        <f t="shared" si="24"/>
        <v>7499.9268187688322</v>
      </c>
      <c r="AQ39" s="16" t="str">
        <f t="shared" si="24"/>
        <v>N.A.</v>
      </c>
      <c r="AR39" s="14">
        <f t="shared" si="24"/>
        <v>7499.9268187688322</v>
      </c>
    </row>
    <row r="40" spans="1:44" ht="15" customHeight="1" thickBot="1" x14ac:dyDescent="0.3">
      <c r="A40" s="3" t="s">
        <v>13</v>
      </c>
      <c r="B40" s="2">
        <v>4494359.9999999991</v>
      </c>
      <c r="C40" s="2"/>
      <c r="D40" s="2"/>
      <c r="E40" s="2"/>
      <c r="F40" s="2"/>
      <c r="G40" s="2"/>
      <c r="H40" s="2"/>
      <c r="I40" s="2"/>
      <c r="J40" s="2"/>
      <c r="K40" s="2"/>
      <c r="L40" s="1">
        <f t="shared" si="22"/>
        <v>4494359.9999999991</v>
      </c>
      <c r="M40" s="13">
        <f t="shared" si="22"/>
        <v>0</v>
      </c>
      <c r="N40" s="14">
        <f>L40+M40</f>
        <v>4494359.9999999991</v>
      </c>
      <c r="P40" s="3" t="s">
        <v>13</v>
      </c>
      <c r="Q40" s="2">
        <v>1459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1459</v>
      </c>
      <c r="AB40" s="13">
        <f t="shared" si="23"/>
        <v>0</v>
      </c>
      <c r="AC40" s="14">
        <f>AA40+AB40</f>
        <v>1459</v>
      </c>
      <c r="AE40" s="3" t="s">
        <v>13</v>
      </c>
      <c r="AF40" s="2">
        <f t="shared" si="24"/>
        <v>3080.4386566141188</v>
      </c>
      <c r="AG40" s="2" t="str">
        <f t="shared" si="24"/>
        <v>N.A.</v>
      </c>
      <c r="AH40" s="2" t="str">
        <f t="shared" si="24"/>
        <v>N.A.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3080.4386566141188</v>
      </c>
      <c r="AQ40" s="16" t="str">
        <f t="shared" si="24"/>
        <v>N.A.</v>
      </c>
      <c r="AR40" s="14">
        <f t="shared" si="24"/>
        <v>3080.4386566141188</v>
      </c>
    </row>
    <row r="41" spans="1:44" ht="15" customHeight="1" thickBot="1" x14ac:dyDescent="0.3">
      <c r="A41" s="3" t="s">
        <v>14</v>
      </c>
      <c r="B41" s="2">
        <v>22144000</v>
      </c>
      <c r="C41" s="2">
        <v>84239539.999999985</v>
      </c>
      <c r="D41" s="2">
        <v>19040240</v>
      </c>
      <c r="E41" s="2"/>
      <c r="F41" s="2"/>
      <c r="G41" s="2">
        <v>14865000.000000002</v>
      </c>
      <c r="H41" s="2"/>
      <c r="I41" s="2">
        <v>0</v>
      </c>
      <c r="J41" s="2">
        <v>0</v>
      </c>
      <c r="K41" s="2"/>
      <c r="L41" s="1">
        <f t="shared" si="22"/>
        <v>41184240</v>
      </c>
      <c r="M41" s="13">
        <f t="shared" si="22"/>
        <v>99104539.999999985</v>
      </c>
      <c r="N41" s="14">
        <f>L41+M41</f>
        <v>140288780</v>
      </c>
      <c r="P41" s="3" t="s">
        <v>14</v>
      </c>
      <c r="Q41" s="2">
        <v>2783</v>
      </c>
      <c r="R41" s="2">
        <v>9411</v>
      </c>
      <c r="S41" s="2">
        <v>1722</v>
      </c>
      <c r="T41" s="2">
        <v>0</v>
      </c>
      <c r="U41" s="2">
        <v>0</v>
      </c>
      <c r="V41" s="2">
        <v>720</v>
      </c>
      <c r="W41" s="2">
        <v>0</v>
      </c>
      <c r="X41" s="2">
        <v>93</v>
      </c>
      <c r="Y41" s="2">
        <v>870</v>
      </c>
      <c r="Z41" s="2">
        <v>0</v>
      </c>
      <c r="AA41" s="1">
        <f t="shared" si="23"/>
        <v>5375</v>
      </c>
      <c r="AB41" s="13">
        <f t="shared" si="23"/>
        <v>10224</v>
      </c>
      <c r="AC41" s="14">
        <f>AA41+AB41</f>
        <v>15599</v>
      </c>
      <c r="AE41" s="3" t="s">
        <v>14</v>
      </c>
      <c r="AF41" s="2">
        <f t="shared" si="24"/>
        <v>7956.8810636004309</v>
      </c>
      <c r="AG41" s="2">
        <f t="shared" si="24"/>
        <v>8951.1784082456688</v>
      </c>
      <c r="AH41" s="2">
        <f t="shared" si="24"/>
        <v>11057.049941927991</v>
      </c>
      <c r="AI41" s="2" t="str">
        <f t="shared" si="24"/>
        <v>N.A.</v>
      </c>
      <c r="AJ41" s="2" t="str">
        <f t="shared" si="24"/>
        <v>N.A.</v>
      </c>
      <c r="AK41" s="2">
        <f t="shared" si="24"/>
        <v>20645.833333333336</v>
      </c>
      <c r="AL41" s="2" t="str">
        <f t="shared" si="24"/>
        <v>N.A.</v>
      </c>
      <c r="AM41" s="2">
        <f t="shared" si="24"/>
        <v>0</v>
      </c>
      <c r="AN41" s="2">
        <f t="shared" si="24"/>
        <v>0</v>
      </c>
      <c r="AO41" s="2" t="str">
        <f t="shared" si="24"/>
        <v>N.A.</v>
      </c>
      <c r="AP41" s="15">
        <f t="shared" si="24"/>
        <v>7662.184186046512</v>
      </c>
      <c r="AQ41" s="16">
        <f t="shared" si="24"/>
        <v>9693.3235524256634</v>
      </c>
      <c r="AR41" s="14">
        <f t="shared" si="24"/>
        <v>8993.4470158343483</v>
      </c>
    </row>
    <row r="42" spans="1:44" ht="15" customHeight="1" thickBot="1" x14ac:dyDescent="0.3">
      <c r="A42" s="3" t="s">
        <v>15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1">
        <f t="shared" si="22"/>
        <v>0</v>
      </c>
      <c r="M42" s="13">
        <f t="shared" si="22"/>
        <v>0</v>
      </c>
      <c r="N42" s="14">
        <f>L42+M42</f>
        <v>0</v>
      </c>
      <c r="P42" s="3" t="s">
        <v>15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1">
        <f t="shared" si="23"/>
        <v>0</v>
      </c>
      <c r="AB42" s="13">
        <f t="shared" si="23"/>
        <v>0</v>
      </c>
      <c r="AC42" s="14">
        <f>AA42+AB42</f>
        <v>0</v>
      </c>
      <c r="AE42" s="3" t="s">
        <v>15</v>
      </c>
      <c r="AF42" s="2" t="str">
        <f t="shared" si="24"/>
        <v>N.A.</v>
      </c>
      <c r="AG42" s="2" t="str">
        <f t="shared" si="24"/>
        <v>N.A.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 t="str">
        <f t="shared" si="24"/>
        <v>N.A.</v>
      </c>
      <c r="AM42" s="2" t="str">
        <f t="shared" si="24"/>
        <v>N.A.</v>
      </c>
      <c r="AN42" s="2" t="str">
        <f t="shared" si="24"/>
        <v>N.A.</v>
      </c>
      <c r="AO42" s="2" t="str">
        <f t="shared" si="24"/>
        <v>N.A.</v>
      </c>
      <c r="AP42" s="15" t="str">
        <f t="shared" si="24"/>
        <v>N.A.</v>
      </c>
      <c r="AQ42" s="16" t="str">
        <f t="shared" si="24"/>
        <v>N.A.</v>
      </c>
      <c r="AR42" s="14" t="str">
        <f t="shared" si="24"/>
        <v>N.A.</v>
      </c>
    </row>
    <row r="43" spans="1:44" ht="15" customHeight="1" thickBot="1" x14ac:dyDescent="0.3">
      <c r="A43" s="4" t="s">
        <v>16</v>
      </c>
      <c r="B43" s="2">
        <v>28124439.999999996</v>
      </c>
      <c r="C43" s="2">
        <v>84239539.999999985</v>
      </c>
      <c r="D43" s="2">
        <v>19040240</v>
      </c>
      <c r="E43" s="2"/>
      <c r="F43" s="2">
        <v>2972160</v>
      </c>
      <c r="G43" s="2">
        <v>14865000.000000002</v>
      </c>
      <c r="H43" s="2">
        <v>47808749.999999993</v>
      </c>
      <c r="I43" s="2">
        <v>0</v>
      </c>
      <c r="J43" s="2">
        <v>0</v>
      </c>
      <c r="K43" s="2"/>
      <c r="L43" s="1">
        <f t="shared" ref="L43" si="25">B43+D43+F43+H43+J43</f>
        <v>97945590</v>
      </c>
      <c r="M43" s="13">
        <f t="shared" ref="M43" si="26">C43+E43+G43+I43+K43</f>
        <v>99104539.999999985</v>
      </c>
      <c r="N43" s="22">
        <f>L43+M43</f>
        <v>197050130</v>
      </c>
      <c r="P43" s="4" t="s">
        <v>16</v>
      </c>
      <c r="Q43" s="2">
        <v>4818</v>
      </c>
      <c r="R43" s="2">
        <v>9411</v>
      </c>
      <c r="S43" s="2">
        <v>1722</v>
      </c>
      <c r="T43" s="2">
        <v>0</v>
      </c>
      <c r="U43" s="2">
        <v>576</v>
      </c>
      <c r="V43" s="2">
        <v>720</v>
      </c>
      <c r="W43" s="2">
        <v>5817</v>
      </c>
      <c r="X43" s="2">
        <v>93</v>
      </c>
      <c r="Y43" s="2">
        <v>870</v>
      </c>
      <c r="Z43" s="2">
        <v>0</v>
      </c>
      <c r="AA43" s="1">
        <f t="shared" ref="AA43" si="27">Q43+S43+U43+W43+Y43</f>
        <v>13803</v>
      </c>
      <c r="AB43" s="13">
        <f t="shared" ref="AB43" si="28">R43+T43+V43+X43+Z43</f>
        <v>10224</v>
      </c>
      <c r="AC43" s="22">
        <f>AA43+AB43</f>
        <v>24027</v>
      </c>
      <c r="AE43" s="4" t="s">
        <v>16</v>
      </c>
      <c r="AF43" s="2">
        <f t="shared" ref="AF43:AO43" si="29">IFERROR(B43/Q43, "N.A.")</f>
        <v>5837.3682025736816</v>
      </c>
      <c r="AG43" s="2">
        <f t="shared" si="29"/>
        <v>8951.1784082456688</v>
      </c>
      <c r="AH43" s="2">
        <f t="shared" si="29"/>
        <v>11057.049941927991</v>
      </c>
      <c r="AI43" s="2" t="str">
        <f t="shared" si="29"/>
        <v>N.A.</v>
      </c>
      <c r="AJ43" s="2">
        <f t="shared" si="29"/>
        <v>5160</v>
      </c>
      <c r="AK43" s="2">
        <f t="shared" si="29"/>
        <v>20645.833333333336</v>
      </c>
      <c r="AL43" s="2">
        <f t="shared" si="29"/>
        <v>8218.7983496647739</v>
      </c>
      <c r="AM43" s="2">
        <f t="shared" si="29"/>
        <v>0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7095.9639208867638</v>
      </c>
      <c r="AQ43" s="16">
        <f t="shared" ref="AQ43" si="31">IFERROR(M43/AB43, "N.A.")</f>
        <v>9693.3235524256634</v>
      </c>
      <c r="AR43" s="14">
        <f t="shared" ref="AR43" si="32">IFERROR(N43/AC43, "N.A.")</f>
        <v>8201.195738127939</v>
      </c>
    </row>
    <row r="44" spans="1:44" ht="15" customHeight="1" thickBot="1" x14ac:dyDescent="0.3">
      <c r="A44" s="5" t="s">
        <v>0</v>
      </c>
      <c r="B44" s="28">
        <f>B43+C43</f>
        <v>112363979.99999999</v>
      </c>
      <c r="C44" s="30"/>
      <c r="D44" s="28">
        <f>D43+E43</f>
        <v>19040240</v>
      </c>
      <c r="E44" s="30"/>
      <c r="F44" s="28">
        <f>F43+G43</f>
        <v>17837160</v>
      </c>
      <c r="G44" s="30"/>
      <c r="H44" s="28">
        <f>H43+I43</f>
        <v>47808749.999999993</v>
      </c>
      <c r="I44" s="30"/>
      <c r="J44" s="28">
        <f>J43+K43</f>
        <v>0</v>
      </c>
      <c r="K44" s="30"/>
      <c r="L44" s="28">
        <f>L43+M43</f>
        <v>197050130</v>
      </c>
      <c r="M44" s="29"/>
      <c r="N44" s="23">
        <f>B44+D44+F44+H44+J44</f>
        <v>197050130</v>
      </c>
      <c r="P44" s="5" t="s">
        <v>0</v>
      </c>
      <c r="Q44" s="28">
        <f>Q43+R43</f>
        <v>14229</v>
      </c>
      <c r="R44" s="30"/>
      <c r="S44" s="28">
        <f>S43+T43</f>
        <v>1722</v>
      </c>
      <c r="T44" s="30"/>
      <c r="U44" s="28">
        <f>U43+V43</f>
        <v>1296</v>
      </c>
      <c r="V44" s="30"/>
      <c r="W44" s="28">
        <f>W43+X43</f>
        <v>5910</v>
      </c>
      <c r="X44" s="30"/>
      <c r="Y44" s="28">
        <f>Y43+Z43</f>
        <v>870</v>
      </c>
      <c r="Z44" s="30"/>
      <c r="AA44" s="28">
        <f>AA43+AB43</f>
        <v>24027</v>
      </c>
      <c r="AB44" s="29"/>
      <c r="AC44" s="23">
        <f>Q44+S44+U44+W44+Y44</f>
        <v>24027</v>
      </c>
      <c r="AE44" s="5" t="s">
        <v>0</v>
      </c>
      <c r="AF44" s="31">
        <f>IFERROR(B44/Q44,"N.A.")</f>
        <v>7896.8290111743609</v>
      </c>
      <c r="AG44" s="32"/>
      <c r="AH44" s="31">
        <f>IFERROR(D44/S44,"N.A.")</f>
        <v>11057.049941927991</v>
      </c>
      <c r="AI44" s="32"/>
      <c r="AJ44" s="31">
        <f>IFERROR(F44/U44,"N.A.")</f>
        <v>13763.240740740741</v>
      </c>
      <c r="AK44" s="32"/>
      <c r="AL44" s="31">
        <f>IFERROR(H44/W44,"N.A.")</f>
        <v>8089.4670050761406</v>
      </c>
      <c r="AM44" s="32"/>
      <c r="AN44" s="31">
        <f>IFERROR(J44/Y44,"N.A.")</f>
        <v>0</v>
      </c>
      <c r="AO44" s="32"/>
      <c r="AP44" s="31">
        <f>IFERROR(L44/AA44,"N.A.")</f>
        <v>8201.195738127939</v>
      </c>
      <c r="AQ44" s="32"/>
      <c r="AR44" s="17">
        <f>IFERROR(N44/AC44, "N.A.")</f>
        <v>8201.195738127939</v>
      </c>
    </row>
  </sheetData>
  <mergeCells count="144">
    <mergeCell ref="A11:A14"/>
    <mergeCell ref="B13:C13"/>
    <mergeCell ref="D13:E13"/>
    <mergeCell ref="B12:E12"/>
    <mergeCell ref="F12:G13"/>
    <mergeCell ref="H12:I13"/>
    <mergeCell ref="J12:K13"/>
    <mergeCell ref="B11:M11"/>
    <mergeCell ref="N11:N14"/>
    <mergeCell ref="L12:M13"/>
    <mergeCell ref="B20:C20"/>
    <mergeCell ref="D20:E20"/>
    <mergeCell ref="F20:G20"/>
    <mergeCell ref="H20:I20"/>
    <mergeCell ref="J20:K20"/>
    <mergeCell ref="B32:C32"/>
    <mergeCell ref="D32:E32"/>
    <mergeCell ref="F32:G32"/>
    <mergeCell ref="H32:I32"/>
    <mergeCell ref="J32:K32"/>
    <mergeCell ref="A23:A26"/>
    <mergeCell ref="B23:M23"/>
    <mergeCell ref="N23:N26"/>
    <mergeCell ref="B24:E24"/>
    <mergeCell ref="F24:G25"/>
    <mergeCell ref="H24:I25"/>
    <mergeCell ref="J24:K25"/>
    <mergeCell ref="L24:M25"/>
    <mergeCell ref="B25:C25"/>
    <mergeCell ref="D25:E25"/>
    <mergeCell ref="B44:C44"/>
    <mergeCell ref="D44:E44"/>
    <mergeCell ref="F44:G44"/>
    <mergeCell ref="H44:I44"/>
    <mergeCell ref="J44:K44"/>
    <mergeCell ref="A35:A38"/>
    <mergeCell ref="B35:M35"/>
    <mergeCell ref="N35:N38"/>
    <mergeCell ref="B36:E36"/>
    <mergeCell ref="F36:G37"/>
    <mergeCell ref="H36:I37"/>
    <mergeCell ref="J36:K37"/>
    <mergeCell ref="L36:M37"/>
    <mergeCell ref="B37:C37"/>
    <mergeCell ref="D37:E37"/>
    <mergeCell ref="Q20:R20"/>
    <mergeCell ref="S20:T20"/>
    <mergeCell ref="U20:V20"/>
    <mergeCell ref="W20:X20"/>
    <mergeCell ref="Y20:Z20"/>
    <mergeCell ref="P11:P14"/>
    <mergeCell ref="Q11:AB11"/>
    <mergeCell ref="AC11:AC14"/>
    <mergeCell ref="Q12:T12"/>
    <mergeCell ref="U12:V13"/>
    <mergeCell ref="W12:X13"/>
    <mergeCell ref="Y12:Z13"/>
    <mergeCell ref="AA12:AB13"/>
    <mergeCell ref="Q13:R13"/>
    <mergeCell ref="S13:T13"/>
    <mergeCell ref="Q32:R32"/>
    <mergeCell ref="S32:T32"/>
    <mergeCell ref="U32:V32"/>
    <mergeCell ref="W32:X32"/>
    <mergeCell ref="Y32:Z32"/>
    <mergeCell ref="P23:P26"/>
    <mergeCell ref="Q23:AB23"/>
    <mergeCell ref="AC23:AC26"/>
    <mergeCell ref="Q24:T24"/>
    <mergeCell ref="U24:V25"/>
    <mergeCell ref="W24:X25"/>
    <mergeCell ref="Y24:Z25"/>
    <mergeCell ref="AA24:AB25"/>
    <mergeCell ref="Q25:R25"/>
    <mergeCell ref="S25:T25"/>
    <mergeCell ref="Q35:AB35"/>
    <mergeCell ref="AC35:AC38"/>
    <mergeCell ref="Q36:T36"/>
    <mergeCell ref="U36:V37"/>
    <mergeCell ref="W36:X37"/>
    <mergeCell ref="Y36:Z37"/>
    <mergeCell ref="AA36:AB37"/>
    <mergeCell ref="Q37:R37"/>
    <mergeCell ref="S37:T37"/>
    <mergeCell ref="AE11:AE14"/>
    <mergeCell ref="AF11:AQ11"/>
    <mergeCell ref="AR11:AR14"/>
    <mergeCell ref="AF12:AI12"/>
    <mergeCell ref="AJ12:AK13"/>
    <mergeCell ref="AL12:AM13"/>
    <mergeCell ref="AN12:AO13"/>
    <mergeCell ref="AP12:AQ13"/>
    <mergeCell ref="AF13:AG13"/>
    <mergeCell ref="AH13:AI13"/>
    <mergeCell ref="AR23:AR26"/>
    <mergeCell ref="AF24:AI24"/>
    <mergeCell ref="AJ24:AK25"/>
    <mergeCell ref="AL24:AM25"/>
    <mergeCell ref="AN24:AO25"/>
    <mergeCell ref="AP24:AQ25"/>
    <mergeCell ref="AF25:AG25"/>
    <mergeCell ref="AH25:AI25"/>
    <mergeCell ref="AF20:AG20"/>
    <mergeCell ref="AH20:AI20"/>
    <mergeCell ref="AJ20:AK20"/>
    <mergeCell ref="AL20:AM20"/>
    <mergeCell ref="AN20:AO20"/>
    <mergeCell ref="AR35:AR38"/>
    <mergeCell ref="AF36:AI36"/>
    <mergeCell ref="AJ36:AK37"/>
    <mergeCell ref="AL36:AM37"/>
    <mergeCell ref="AN36:AO37"/>
    <mergeCell ref="AP36:AQ37"/>
    <mergeCell ref="AF37:AG37"/>
    <mergeCell ref="AH37:AI37"/>
    <mergeCell ref="AF32:AG32"/>
    <mergeCell ref="AH32:AI32"/>
    <mergeCell ref="AJ32:AK32"/>
    <mergeCell ref="AL32:AM32"/>
    <mergeCell ref="AN32:AO32"/>
    <mergeCell ref="L20:M20"/>
    <mergeCell ref="L32:M32"/>
    <mergeCell ref="L44:M44"/>
    <mergeCell ref="AA20:AB20"/>
    <mergeCell ref="AA32:AB32"/>
    <mergeCell ref="AA44:AB44"/>
    <mergeCell ref="AP20:AQ20"/>
    <mergeCell ref="AP32:AQ32"/>
    <mergeCell ref="AP44:AQ44"/>
    <mergeCell ref="AF44:AG44"/>
    <mergeCell ref="AH44:AI44"/>
    <mergeCell ref="AJ44:AK44"/>
    <mergeCell ref="AL44:AM44"/>
    <mergeCell ref="AN44:AO44"/>
    <mergeCell ref="AE35:AE38"/>
    <mergeCell ref="AF35:AQ35"/>
    <mergeCell ref="AE23:AE26"/>
    <mergeCell ref="AF23:AQ23"/>
    <mergeCell ref="Q44:R44"/>
    <mergeCell ref="S44:T44"/>
    <mergeCell ref="U44:V44"/>
    <mergeCell ref="W44:X44"/>
    <mergeCell ref="Y44:Z44"/>
    <mergeCell ref="P35:P38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/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8555925</v>
      </c>
      <c r="C15" s="2"/>
      <c r="D15" s="2">
        <v>1135200</v>
      </c>
      <c r="E15" s="2"/>
      <c r="F15" s="2">
        <v>3564500</v>
      </c>
      <c r="G15" s="2"/>
      <c r="H15" s="2">
        <v>7413625</v>
      </c>
      <c r="I15" s="2"/>
      <c r="J15" s="2">
        <v>0</v>
      </c>
      <c r="K15" s="2"/>
      <c r="L15" s="1">
        <f t="shared" ref="L15:M18" si="0">B15+D15+F15+H15+J15</f>
        <v>20669250</v>
      </c>
      <c r="M15" s="13">
        <f t="shared" si="0"/>
        <v>0</v>
      </c>
      <c r="N15" s="14">
        <f>L15+M15</f>
        <v>20669250</v>
      </c>
      <c r="P15" s="3" t="s">
        <v>12</v>
      </c>
      <c r="Q15" s="2">
        <v>1794</v>
      </c>
      <c r="R15" s="2">
        <v>0</v>
      </c>
      <c r="S15" s="2">
        <v>264</v>
      </c>
      <c r="T15" s="2">
        <v>0</v>
      </c>
      <c r="U15" s="2">
        <v>599</v>
      </c>
      <c r="V15" s="2">
        <v>0</v>
      </c>
      <c r="W15" s="2">
        <v>2277</v>
      </c>
      <c r="X15" s="2">
        <v>0</v>
      </c>
      <c r="Y15" s="2">
        <v>479</v>
      </c>
      <c r="Z15" s="2">
        <v>0</v>
      </c>
      <c r="AA15" s="1">
        <f t="shared" ref="AA15:AB18" si="1">Q15+S15+U15+W15+Y15</f>
        <v>5413</v>
      </c>
      <c r="AB15" s="13">
        <f t="shared" si="1"/>
        <v>0</v>
      </c>
      <c r="AC15" s="14">
        <f>AA15+AB15</f>
        <v>5413</v>
      </c>
      <c r="AE15" s="3" t="s">
        <v>12</v>
      </c>
      <c r="AF15" s="2">
        <f t="shared" ref="AF15:AR18" si="2">IFERROR(B15/Q15, "N.A.")</f>
        <v>4769.1889632107022</v>
      </c>
      <c r="AG15" s="2" t="str">
        <f t="shared" si="2"/>
        <v>N.A.</v>
      </c>
      <c r="AH15" s="2">
        <f t="shared" si="2"/>
        <v>4300</v>
      </c>
      <c r="AI15" s="2" t="str">
        <f t="shared" si="2"/>
        <v>N.A.</v>
      </c>
      <c r="AJ15" s="2">
        <f t="shared" si="2"/>
        <v>5950.7512520868113</v>
      </c>
      <c r="AK15" s="2" t="str">
        <f t="shared" si="2"/>
        <v>N.A.</v>
      </c>
      <c r="AL15" s="2">
        <f t="shared" si="2"/>
        <v>3255.8739569609133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3818.4463329022724</v>
      </c>
      <c r="AQ15" s="16" t="str">
        <f t="shared" si="2"/>
        <v>N.A.</v>
      </c>
      <c r="AR15" s="14">
        <f t="shared" si="2"/>
        <v>3818.4463329022724</v>
      </c>
    </row>
    <row r="16" spans="1:44" ht="15" customHeight="1" thickBot="1" x14ac:dyDescent="0.3">
      <c r="A16" s="3" t="s">
        <v>13</v>
      </c>
      <c r="B16" s="2">
        <v>1575950</v>
      </c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1575950</v>
      </c>
      <c r="M16" s="13">
        <f t="shared" si="0"/>
        <v>0</v>
      </c>
      <c r="N16" s="14">
        <f>L16+M16</f>
        <v>1575950</v>
      </c>
      <c r="P16" s="3" t="s">
        <v>13</v>
      </c>
      <c r="Q16" s="2">
        <v>645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645</v>
      </c>
      <c r="AB16" s="13">
        <f t="shared" si="1"/>
        <v>0</v>
      </c>
      <c r="AC16" s="14">
        <f>AA16+AB16</f>
        <v>645</v>
      </c>
      <c r="AE16" s="3" t="s">
        <v>13</v>
      </c>
      <c r="AF16" s="2">
        <f t="shared" si="2"/>
        <v>2443.3333333333335</v>
      </c>
      <c r="AG16" s="2" t="str">
        <f t="shared" si="2"/>
        <v>N.A.</v>
      </c>
      <c r="AH16" s="2" t="str">
        <f t="shared" si="2"/>
        <v>N.A.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2443.3333333333335</v>
      </c>
      <c r="AQ16" s="16" t="str">
        <f t="shared" si="2"/>
        <v>N.A.</v>
      </c>
      <c r="AR16" s="14">
        <f t="shared" si="2"/>
        <v>2443.3333333333335</v>
      </c>
    </row>
    <row r="17" spans="1:44" ht="15" customHeight="1" thickBot="1" x14ac:dyDescent="0.3">
      <c r="A17" s="3" t="s">
        <v>14</v>
      </c>
      <c r="B17" s="2">
        <v>19384720</v>
      </c>
      <c r="C17" s="2">
        <v>4710000.0000000009</v>
      </c>
      <c r="D17" s="2"/>
      <c r="E17" s="2"/>
      <c r="F17" s="2"/>
      <c r="G17" s="2">
        <v>4680000</v>
      </c>
      <c r="H17" s="2"/>
      <c r="I17" s="2"/>
      <c r="J17" s="2"/>
      <c r="K17" s="2"/>
      <c r="L17" s="1">
        <f t="shared" si="0"/>
        <v>19384720</v>
      </c>
      <c r="M17" s="13">
        <f t="shared" si="0"/>
        <v>9390000</v>
      </c>
      <c r="N17" s="14">
        <f>L17+M17</f>
        <v>28774720</v>
      </c>
      <c r="P17" s="3" t="s">
        <v>14</v>
      </c>
      <c r="Q17" s="2">
        <v>2397</v>
      </c>
      <c r="R17" s="2">
        <v>1355</v>
      </c>
      <c r="S17" s="2">
        <v>0</v>
      </c>
      <c r="T17" s="2">
        <v>0</v>
      </c>
      <c r="U17" s="2">
        <v>0</v>
      </c>
      <c r="V17" s="2">
        <v>252</v>
      </c>
      <c r="W17" s="2">
        <v>0</v>
      </c>
      <c r="X17" s="2">
        <v>0</v>
      </c>
      <c r="Y17" s="2">
        <v>0</v>
      </c>
      <c r="Z17" s="2">
        <v>0</v>
      </c>
      <c r="AA17" s="1">
        <f t="shared" si="1"/>
        <v>2397</v>
      </c>
      <c r="AB17" s="13">
        <f t="shared" si="1"/>
        <v>1607</v>
      </c>
      <c r="AC17" s="14">
        <f>AA17+AB17</f>
        <v>4004</v>
      </c>
      <c r="AE17" s="3" t="s">
        <v>14</v>
      </c>
      <c r="AF17" s="2">
        <f t="shared" si="2"/>
        <v>8087.0755110554865</v>
      </c>
      <c r="AG17" s="2">
        <f t="shared" si="2"/>
        <v>3476.0147601476024</v>
      </c>
      <c r="AH17" s="2" t="str">
        <f t="shared" si="2"/>
        <v>N.A.</v>
      </c>
      <c r="AI17" s="2" t="str">
        <f t="shared" si="2"/>
        <v>N.A.</v>
      </c>
      <c r="AJ17" s="2" t="str">
        <f t="shared" si="2"/>
        <v>N.A.</v>
      </c>
      <c r="AK17" s="2">
        <f t="shared" si="2"/>
        <v>18571.428571428572</v>
      </c>
      <c r="AL17" s="2" t="str">
        <f t="shared" si="2"/>
        <v>N.A.</v>
      </c>
      <c r="AM17" s="2" t="str">
        <f t="shared" si="2"/>
        <v>N.A.</v>
      </c>
      <c r="AN17" s="2" t="str">
        <f t="shared" si="2"/>
        <v>N.A.</v>
      </c>
      <c r="AO17" s="2" t="str">
        <f t="shared" si="2"/>
        <v>N.A.</v>
      </c>
      <c r="AP17" s="15">
        <f t="shared" si="2"/>
        <v>8087.0755110554865</v>
      </c>
      <c r="AQ17" s="16">
        <f t="shared" si="2"/>
        <v>5843.1860609831983</v>
      </c>
      <c r="AR17" s="14">
        <f t="shared" si="2"/>
        <v>7186.4935064935062</v>
      </c>
    </row>
    <row r="18" spans="1:44" ht="15" customHeight="1" thickBot="1" x14ac:dyDescent="0.3">
      <c r="A18" s="3" t="s">
        <v>15</v>
      </c>
      <c r="B18" s="2">
        <v>3547500</v>
      </c>
      <c r="C18" s="2"/>
      <c r="D18" s="2"/>
      <c r="E18" s="2"/>
      <c r="F18" s="2"/>
      <c r="G18" s="2">
        <v>3644250</v>
      </c>
      <c r="H18" s="2">
        <v>1576809.9999999998</v>
      </c>
      <c r="I18" s="2"/>
      <c r="J18" s="2"/>
      <c r="K18" s="2"/>
      <c r="L18" s="1">
        <f t="shared" si="0"/>
        <v>5124310</v>
      </c>
      <c r="M18" s="13">
        <f t="shared" si="0"/>
        <v>3644250</v>
      </c>
      <c r="N18" s="14">
        <f>L18+M18</f>
        <v>8768560</v>
      </c>
      <c r="P18" s="3" t="s">
        <v>15</v>
      </c>
      <c r="Q18" s="2">
        <v>550</v>
      </c>
      <c r="R18" s="2">
        <v>0</v>
      </c>
      <c r="S18" s="2">
        <v>0</v>
      </c>
      <c r="T18" s="2">
        <v>0</v>
      </c>
      <c r="U18" s="2">
        <v>0</v>
      </c>
      <c r="V18" s="2">
        <v>430</v>
      </c>
      <c r="W18" s="2">
        <v>1207</v>
      </c>
      <c r="X18" s="2">
        <v>0</v>
      </c>
      <c r="Y18" s="2">
        <v>0</v>
      </c>
      <c r="Z18" s="2">
        <v>0</v>
      </c>
      <c r="AA18" s="1">
        <f t="shared" si="1"/>
        <v>1757</v>
      </c>
      <c r="AB18" s="13">
        <f t="shared" si="1"/>
        <v>430</v>
      </c>
      <c r="AC18" s="22">
        <f>AA18+AB18</f>
        <v>2187</v>
      </c>
      <c r="AE18" s="3" t="s">
        <v>15</v>
      </c>
      <c r="AF18" s="2">
        <f t="shared" si="2"/>
        <v>6450</v>
      </c>
      <c r="AG18" s="2" t="str">
        <f t="shared" si="2"/>
        <v>N.A.</v>
      </c>
      <c r="AH18" s="2" t="str">
        <f t="shared" si="2"/>
        <v>N.A.</v>
      </c>
      <c r="AI18" s="2" t="str">
        <f t="shared" si="2"/>
        <v>N.A.</v>
      </c>
      <c r="AJ18" s="2" t="str">
        <f t="shared" si="2"/>
        <v>N.A.</v>
      </c>
      <c r="AK18" s="2">
        <f t="shared" si="2"/>
        <v>8475</v>
      </c>
      <c r="AL18" s="2">
        <f t="shared" si="2"/>
        <v>1306.3877381938689</v>
      </c>
      <c r="AM18" s="2" t="str">
        <f t="shared" si="2"/>
        <v>N.A.</v>
      </c>
      <c r="AN18" s="2" t="str">
        <f t="shared" si="2"/>
        <v>N.A.</v>
      </c>
      <c r="AO18" s="2" t="str">
        <f t="shared" si="2"/>
        <v>N.A.</v>
      </c>
      <c r="AP18" s="15">
        <f t="shared" si="2"/>
        <v>2916.5110984632897</v>
      </c>
      <c r="AQ18" s="16">
        <f t="shared" si="2"/>
        <v>8475</v>
      </c>
      <c r="AR18" s="14">
        <f t="shared" si="2"/>
        <v>4009.4010059442157</v>
      </c>
    </row>
    <row r="19" spans="1:44" ht="15" customHeight="1" thickBot="1" x14ac:dyDescent="0.3">
      <c r="A19" s="4" t="s">
        <v>16</v>
      </c>
      <c r="B19" s="2">
        <v>33064095.000000007</v>
      </c>
      <c r="C19" s="2">
        <v>4710000.0000000009</v>
      </c>
      <c r="D19" s="2">
        <v>1135200</v>
      </c>
      <c r="E19" s="2"/>
      <c r="F19" s="2">
        <v>3564500</v>
      </c>
      <c r="G19" s="2">
        <v>8324250</v>
      </c>
      <c r="H19" s="2">
        <v>8990435.0000000019</v>
      </c>
      <c r="I19" s="2"/>
      <c r="J19" s="2">
        <v>0</v>
      </c>
      <c r="K19" s="2"/>
      <c r="L19" s="1">
        <f t="shared" ref="L19" si="3">B19+D19+F19+H19+J19</f>
        <v>46754230.000000007</v>
      </c>
      <c r="M19" s="13">
        <f t="shared" ref="M19" si="4">C19+E19+G19+I19+K19</f>
        <v>13034250</v>
      </c>
      <c r="N19" s="22">
        <f>L19+M19</f>
        <v>59788480.000000007</v>
      </c>
      <c r="P19" s="4" t="s">
        <v>16</v>
      </c>
      <c r="Q19" s="2">
        <v>5386</v>
      </c>
      <c r="R19" s="2">
        <v>1355</v>
      </c>
      <c r="S19" s="2">
        <v>264</v>
      </c>
      <c r="T19" s="2">
        <v>0</v>
      </c>
      <c r="U19" s="2">
        <v>599</v>
      </c>
      <c r="V19" s="2">
        <v>682</v>
      </c>
      <c r="W19" s="2">
        <v>3484</v>
      </c>
      <c r="X19" s="2">
        <v>0</v>
      </c>
      <c r="Y19" s="2">
        <v>479</v>
      </c>
      <c r="Z19" s="2">
        <v>0</v>
      </c>
      <c r="AA19" s="1">
        <f t="shared" ref="AA19" si="5">Q19+S19+U19+W19+Y19</f>
        <v>10212</v>
      </c>
      <c r="AB19" s="13">
        <f t="shared" ref="AB19" si="6">R19+T19+V19+X19+Z19</f>
        <v>2037</v>
      </c>
      <c r="AC19" s="14">
        <f>AA19+AB19</f>
        <v>12249</v>
      </c>
      <c r="AE19" s="4" t="s">
        <v>16</v>
      </c>
      <c r="AF19" s="2">
        <f t="shared" ref="AF19:AO19" si="7">IFERROR(B19/Q19, "N.A.")</f>
        <v>6138.8962124025265</v>
      </c>
      <c r="AG19" s="2">
        <f t="shared" si="7"/>
        <v>3476.0147601476024</v>
      </c>
      <c r="AH19" s="2">
        <f t="shared" si="7"/>
        <v>4300</v>
      </c>
      <c r="AI19" s="2" t="str">
        <f t="shared" si="7"/>
        <v>N.A.</v>
      </c>
      <c r="AJ19" s="2">
        <f t="shared" si="7"/>
        <v>5950.7512520868113</v>
      </c>
      <c r="AK19" s="2">
        <f t="shared" si="7"/>
        <v>12205.645161290322</v>
      </c>
      <c r="AL19" s="2">
        <f t="shared" si="7"/>
        <v>2580.4922502870268</v>
      </c>
      <c r="AM19" s="2" t="str">
        <f t="shared" si="7"/>
        <v>N.A.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4578.3617312965143</v>
      </c>
      <c r="AQ19" s="16">
        <f t="shared" ref="AQ19" si="9">IFERROR(M19/AB19, "N.A.")</f>
        <v>6398.7481590574371</v>
      </c>
      <c r="AR19" s="14">
        <f t="shared" ref="AR19" si="10">IFERROR(N19/AC19, "N.A.")</f>
        <v>4881.0907012817379</v>
      </c>
    </row>
    <row r="20" spans="1:44" ht="15" customHeight="1" thickBot="1" x14ac:dyDescent="0.3">
      <c r="A20" s="5" t="s">
        <v>0</v>
      </c>
      <c r="B20" s="28">
        <f>B19+C19</f>
        <v>37774095.000000007</v>
      </c>
      <c r="C20" s="30"/>
      <c r="D20" s="28">
        <f>D19+E19</f>
        <v>1135200</v>
      </c>
      <c r="E20" s="30"/>
      <c r="F20" s="28">
        <f>F19+G19</f>
        <v>11888750</v>
      </c>
      <c r="G20" s="30"/>
      <c r="H20" s="28">
        <f>H19+I19</f>
        <v>8990435.0000000019</v>
      </c>
      <c r="I20" s="30"/>
      <c r="J20" s="28">
        <f>J19+K19</f>
        <v>0</v>
      </c>
      <c r="K20" s="30"/>
      <c r="L20" s="28">
        <f>L19+M19</f>
        <v>59788480.000000007</v>
      </c>
      <c r="M20" s="29"/>
      <c r="N20" s="23">
        <f>B20+D20+F20+H20+J20</f>
        <v>59788480.000000007</v>
      </c>
      <c r="P20" s="5" t="s">
        <v>0</v>
      </c>
      <c r="Q20" s="28">
        <f>Q19+R19</f>
        <v>6741</v>
      </c>
      <c r="R20" s="30"/>
      <c r="S20" s="28">
        <f>S19+T19</f>
        <v>264</v>
      </c>
      <c r="T20" s="30"/>
      <c r="U20" s="28">
        <f>U19+V19</f>
        <v>1281</v>
      </c>
      <c r="V20" s="30"/>
      <c r="W20" s="28">
        <f>W19+X19</f>
        <v>3484</v>
      </c>
      <c r="X20" s="30"/>
      <c r="Y20" s="28">
        <f>Y19+Z19</f>
        <v>479</v>
      </c>
      <c r="Z20" s="30"/>
      <c r="AA20" s="28">
        <f>AA19+AB19</f>
        <v>12249</v>
      </c>
      <c r="AB20" s="30"/>
      <c r="AC20" s="24">
        <f>Q20+S20+U20+W20+Y20</f>
        <v>12249</v>
      </c>
      <c r="AE20" s="5" t="s">
        <v>0</v>
      </c>
      <c r="AF20" s="31">
        <f>IFERROR(B20/Q20,"N.A.")</f>
        <v>5603.6337338673802</v>
      </c>
      <c r="AG20" s="32"/>
      <c r="AH20" s="31">
        <f>IFERROR(D20/S20,"N.A.")</f>
        <v>4300</v>
      </c>
      <c r="AI20" s="32"/>
      <c r="AJ20" s="31">
        <f>IFERROR(F20/U20,"N.A.")</f>
        <v>9280.8352849336461</v>
      </c>
      <c r="AK20" s="32"/>
      <c r="AL20" s="31">
        <f>IFERROR(H20/W20,"N.A.")</f>
        <v>2580.4922502870268</v>
      </c>
      <c r="AM20" s="32"/>
      <c r="AN20" s="31">
        <f>IFERROR(J20/Y20,"N.A.")</f>
        <v>0</v>
      </c>
      <c r="AO20" s="32"/>
      <c r="AP20" s="31">
        <f>IFERROR(L20/AA20,"N.A.")</f>
        <v>4881.0907012817379</v>
      </c>
      <c r="AQ20" s="32"/>
      <c r="AR20" s="17">
        <f>IFERROR(N20/AC20, "N.A.")</f>
        <v>4881.0907012817379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5551300</v>
      </c>
      <c r="C27" s="2"/>
      <c r="D27" s="2">
        <v>1135200</v>
      </c>
      <c r="E27" s="2"/>
      <c r="F27" s="2">
        <v>2640000</v>
      </c>
      <c r="G27" s="2"/>
      <c r="H27" s="2">
        <v>1849000.0000000002</v>
      </c>
      <c r="I27" s="2"/>
      <c r="J27" s="2">
        <v>0</v>
      </c>
      <c r="K27" s="2"/>
      <c r="L27" s="1">
        <f t="shared" ref="L27:M30" si="11">B27+D27+F27+H27+J27</f>
        <v>11175500</v>
      </c>
      <c r="M27" s="13">
        <f t="shared" si="11"/>
        <v>0</v>
      </c>
      <c r="N27" s="14">
        <f>L27+M27</f>
        <v>11175500</v>
      </c>
      <c r="P27" s="3" t="s">
        <v>12</v>
      </c>
      <c r="Q27" s="2">
        <v>934</v>
      </c>
      <c r="R27" s="2">
        <v>0</v>
      </c>
      <c r="S27" s="2">
        <v>264</v>
      </c>
      <c r="T27" s="2">
        <v>0</v>
      </c>
      <c r="U27" s="2">
        <v>384</v>
      </c>
      <c r="V27" s="2">
        <v>0</v>
      </c>
      <c r="W27" s="2">
        <v>719</v>
      </c>
      <c r="X27" s="2">
        <v>0</v>
      </c>
      <c r="Y27" s="2">
        <v>264</v>
      </c>
      <c r="Z27" s="2">
        <v>0</v>
      </c>
      <c r="AA27" s="1">
        <f t="shared" ref="AA27:AB30" si="12">Q27+S27+U27+W27+Y27</f>
        <v>2565</v>
      </c>
      <c r="AB27" s="13">
        <f t="shared" si="12"/>
        <v>0</v>
      </c>
      <c r="AC27" s="14">
        <f>AA27+AB27</f>
        <v>2565</v>
      </c>
      <c r="AE27" s="3" t="s">
        <v>12</v>
      </c>
      <c r="AF27" s="2">
        <f t="shared" ref="AF27:AR30" si="13">IFERROR(B27/Q27, "N.A.")</f>
        <v>5943.576017130621</v>
      </c>
      <c r="AG27" s="2" t="str">
        <f t="shared" si="13"/>
        <v>N.A.</v>
      </c>
      <c r="AH27" s="2">
        <f t="shared" si="13"/>
        <v>4300</v>
      </c>
      <c r="AI27" s="2" t="str">
        <f t="shared" si="13"/>
        <v>N.A.</v>
      </c>
      <c r="AJ27" s="2">
        <f t="shared" si="13"/>
        <v>6875</v>
      </c>
      <c r="AK27" s="2" t="str">
        <f t="shared" si="13"/>
        <v>N.A.</v>
      </c>
      <c r="AL27" s="2">
        <f t="shared" si="13"/>
        <v>2571.6272600834495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4356.9200779727098</v>
      </c>
      <c r="AQ27" s="16" t="str">
        <f t="shared" si="13"/>
        <v>N.A.</v>
      </c>
      <c r="AR27" s="14">
        <f t="shared" si="13"/>
        <v>4356.9200779727098</v>
      </c>
    </row>
    <row r="28" spans="1:44" ht="15" customHeight="1" thickBot="1" x14ac:dyDescent="0.3">
      <c r="A28" s="3" t="s">
        <v>13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11"/>
        <v>0</v>
      </c>
      <c r="M28" s="13">
        <f t="shared" si="11"/>
        <v>0</v>
      </c>
      <c r="N28" s="14">
        <f>L28+M28</f>
        <v>0</v>
      </c>
      <c r="P28" s="3" t="s">
        <v>13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0</v>
      </c>
      <c r="AB28" s="13">
        <f t="shared" si="12"/>
        <v>0</v>
      </c>
      <c r="AC28" s="14">
        <f>AA28+AB28</f>
        <v>0</v>
      </c>
      <c r="AE28" s="3" t="s">
        <v>13</v>
      </c>
      <c r="AF28" s="2" t="str">
        <f t="shared" si="13"/>
        <v>N.A.</v>
      </c>
      <c r="AG28" s="2" t="str">
        <f t="shared" si="13"/>
        <v>N.A.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 t="str">
        <f t="shared" si="13"/>
        <v>N.A.</v>
      </c>
      <c r="AQ28" s="16" t="str">
        <f t="shared" si="13"/>
        <v>N.A.</v>
      </c>
      <c r="AR28" s="14" t="str">
        <f t="shared" si="13"/>
        <v>N.A.</v>
      </c>
    </row>
    <row r="29" spans="1:44" ht="15" customHeight="1" thickBot="1" x14ac:dyDescent="0.3">
      <c r="A29" s="3" t="s">
        <v>14</v>
      </c>
      <c r="B29" s="2">
        <v>12632540</v>
      </c>
      <c r="C29" s="2">
        <v>4710000.0000000009</v>
      </c>
      <c r="D29" s="2"/>
      <c r="E29" s="2"/>
      <c r="F29" s="2"/>
      <c r="G29" s="2">
        <v>4680000</v>
      </c>
      <c r="H29" s="2"/>
      <c r="I29" s="2"/>
      <c r="J29" s="2"/>
      <c r="K29" s="2"/>
      <c r="L29" s="1">
        <f t="shared" si="11"/>
        <v>12632540</v>
      </c>
      <c r="M29" s="13">
        <f t="shared" si="11"/>
        <v>9390000</v>
      </c>
      <c r="N29" s="14">
        <f>L29+M29</f>
        <v>22022540</v>
      </c>
      <c r="P29" s="3" t="s">
        <v>14</v>
      </c>
      <c r="Q29" s="2">
        <v>1414</v>
      </c>
      <c r="R29" s="2">
        <v>1091</v>
      </c>
      <c r="S29" s="2">
        <v>0</v>
      </c>
      <c r="T29" s="2">
        <v>0</v>
      </c>
      <c r="U29" s="2">
        <v>0</v>
      </c>
      <c r="V29" s="2">
        <v>252</v>
      </c>
      <c r="W29" s="2">
        <v>0</v>
      </c>
      <c r="X29" s="2">
        <v>0</v>
      </c>
      <c r="Y29" s="2">
        <v>0</v>
      </c>
      <c r="Z29" s="2">
        <v>0</v>
      </c>
      <c r="AA29" s="1">
        <f t="shared" si="12"/>
        <v>1414</v>
      </c>
      <c r="AB29" s="13">
        <f t="shared" si="12"/>
        <v>1343</v>
      </c>
      <c r="AC29" s="14">
        <f>AA29+AB29</f>
        <v>2757</v>
      </c>
      <c r="AE29" s="3" t="s">
        <v>14</v>
      </c>
      <c r="AF29" s="2">
        <f t="shared" si="13"/>
        <v>8933.9038189533239</v>
      </c>
      <c r="AG29" s="2">
        <f t="shared" si="13"/>
        <v>4317.1402383134746</v>
      </c>
      <c r="AH29" s="2" t="str">
        <f t="shared" si="13"/>
        <v>N.A.</v>
      </c>
      <c r="AI29" s="2" t="str">
        <f t="shared" si="13"/>
        <v>N.A.</v>
      </c>
      <c r="AJ29" s="2" t="str">
        <f t="shared" si="13"/>
        <v>N.A.</v>
      </c>
      <c r="AK29" s="2">
        <f t="shared" si="13"/>
        <v>18571.428571428572</v>
      </c>
      <c r="AL29" s="2" t="str">
        <f t="shared" si="13"/>
        <v>N.A.</v>
      </c>
      <c r="AM29" s="2" t="str">
        <f t="shared" si="13"/>
        <v>N.A.</v>
      </c>
      <c r="AN29" s="2" t="str">
        <f t="shared" si="13"/>
        <v>N.A.</v>
      </c>
      <c r="AO29" s="2" t="str">
        <f t="shared" si="13"/>
        <v>N.A.</v>
      </c>
      <c r="AP29" s="15">
        <f t="shared" si="13"/>
        <v>8933.9038189533239</v>
      </c>
      <c r="AQ29" s="16">
        <f t="shared" si="13"/>
        <v>6991.80938198064</v>
      </c>
      <c r="AR29" s="14">
        <f t="shared" si="13"/>
        <v>7987.8636198766771</v>
      </c>
    </row>
    <row r="30" spans="1:44" ht="15" customHeight="1" thickBot="1" x14ac:dyDescent="0.3">
      <c r="A30" s="3" t="s">
        <v>15</v>
      </c>
      <c r="B30" s="2">
        <v>3547500</v>
      </c>
      <c r="C30" s="2"/>
      <c r="D30" s="2"/>
      <c r="E30" s="2"/>
      <c r="F30" s="2"/>
      <c r="G30" s="2">
        <v>3644250</v>
      </c>
      <c r="H30" s="2">
        <v>1576809.9999999998</v>
      </c>
      <c r="I30" s="2"/>
      <c r="J30" s="2"/>
      <c r="K30" s="2"/>
      <c r="L30" s="1">
        <f t="shared" si="11"/>
        <v>5124310</v>
      </c>
      <c r="M30" s="13">
        <f t="shared" si="11"/>
        <v>3644250</v>
      </c>
      <c r="N30" s="14">
        <f>L30+M30</f>
        <v>8768560</v>
      </c>
      <c r="P30" s="3" t="s">
        <v>15</v>
      </c>
      <c r="Q30" s="2">
        <v>550</v>
      </c>
      <c r="R30" s="2">
        <v>0</v>
      </c>
      <c r="S30" s="2">
        <v>0</v>
      </c>
      <c r="T30" s="2">
        <v>0</v>
      </c>
      <c r="U30" s="2">
        <v>0</v>
      </c>
      <c r="V30" s="2">
        <v>430</v>
      </c>
      <c r="W30" s="2">
        <v>1207</v>
      </c>
      <c r="X30" s="2">
        <v>0</v>
      </c>
      <c r="Y30" s="2">
        <v>0</v>
      </c>
      <c r="Z30" s="2">
        <v>0</v>
      </c>
      <c r="AA30" s="1">
        <f t="shared" si="12"/>
        <v>1757</v>
      </c>
      <c r="AB30" s="13">
        <f t="shared" si="12"/>
        <v>430</v>
      </c>
      <c r="AC30" s="22">
        <f>AA30+AB30</f>
        <v>2187</v>
      </c>
      <c r="AE30" s="3" t="s">
        <v>15</v>
      </c>
      <c r="AF30" s="2">
        <f t="shared" si="13"/>
        <v>6450</v>
      </c>
      <c r="AG30" s="2" t="str">
        <f t="shared" si="13"/>
        <v>N.A.</v>
      </c>
      <c r="AH30" s="2" t="str">
        <f t="shared" si="13"/>
        <v>N.A.</v>
      </c>
      <c r="AI30" s="2" t="str">
        <f t="shared" si="13"/>
        <v>N.A.</v>
      </c>
      <c r="AJ30" s="2" t="str">
        <f t="shared" si="13"/>
        <v>N.A.</v>
      </c>
      <c r="AK30" s="2">
        <f t="shared" si="13"/>
        <v>8475</v>
      </c>
      <c r="AL30" s="2">
        <f t="shared" si="13"/>
        <v>1306.3877381938689</v>
      </c>
      <c r="AM30" s="2" t="str">
        <f t="shared" si="13"/>
        <v>N.A.</v>
      </c>
      <c r="AN30" s="2" t="str">
        <f t="shared" si="13"/>
        <v>N.A.</v>
      </c>
      <c r="AO30" s="2" t="str">
        <f t="shared" si="13"/>
        <v>N.A.</v>
      </c>
      <c r="AP30" s="15">
        <f t="shared" si="13"/>
        <v>2916.5110984632897</v>
      </c>
      <c r="AQ30" s="16">
        <f t="shared" si="13"/>
        <v>8475</v>
      </c>
      <c r="AR30" s="14">
        <f t="shared" si="13"/>
        <v>4009.4010059442157</v>
      </c>
    </row>
    <row r="31" spans="1:44" ht="15" customHeight="1" thickBot="1" x14ac:dyDescent="0.3">
      <c r="A31" s="4" t="s">
        <v>16</v>
      </c>
      <c r="B31" s="2">
        <v>21731339.999999996</v>
      </c>
      <c r="C31" s="2">
        <v>4710000.0000000009</v>
      </c>
      <c r="D31" s="2">
        <v>1135200</v>
      </c>
      <c r="E31" s="2"/>
      <c r="F31" s="2">
        <v>2640000</v>
      </c>
      <c r="G31" s="2">
        <v>8324250</v>
      </c>
      <c r="H31" s="2">
        <v>3425810.0000000005</v>
      </c>
      <c r="I31" s="2"/>
      <c r="J31" s="2">
        <v>0</v>
      </c>
      <c r="K31" s="2"/>
      <c r="L31" s="1">
        <f t="shared" ref="L31" si="14">B31+D31+F31+H31+J31</f>
        <v>28932349.999999996</v>
      </c>
      <c r="M31" s="13">
        <f t="shared" ref="M31" si="15">C31+E31+G31+I31+K31</f>
        <v>13034250</v>
      </c>
      <c r="N31" s="22">
        <f>L31+M31</f>
        <v>41966600</v>
      </c>
      <c r="P31" s="4" t="s">
        <v>16</v>
      </c>
      <c r="Q31" s="2">
        <v>2898</v>
      </c>
      <c r="R31" s="2">
        <v>1091</v>
      </c>
      <c r="S31" s="2">
        <v>264</v>
      </c>
      <c r="T31" s="2">
        <v>0</v>
      </c>
      <c r="U31" s="2">
        <v>384</v>
      </c>
      <c r="V31" s="2">
        <v>682</v>
      </c>
      <c r="W31" s="2">
        <v>1926</v>
      </c>
      <c r="X31" s="2">
        <v>0</v>
      </c>
      <c r="Y31" s="2">
        <v>264</v>
      </c>
      <c r="Z31" s="2">
        <v>0</v>
      </c>
      <c r="AA31" s="1">
        <f t="shared" ref="AA31" si="16">Q31+S31+U31+W31+Y31</f>
        <v>5736</v>
      </c>
      <c r="AB31" s="13">
        <f t="shared" ref="AB31" si="17">R31+T31+V31+X31+Z31</f>
        <v>1773</v>
      </c>
      <c r="AC31" s="14">
        <f>AA31+AB31</f>
        <v>7509</v>
      </c>
      <c r="AE31" s="4" t="s">
        <v>16</v>
      </c>
      <c r="AF31" s="2">
        <f t="shared" ref="AF31:AO31" si="18">IFERROR(B31/Q31, "N.A.")</f>
        <v>7498.7370600414069</v>
      </c>
      <c r="AG31" s="2">
        <f t="shared" si="18"/>
        <v>4317.1402383134746</v>
      </c>
      <c r="AH31" s="2">
        <f t="shared" si="18"/>
        <v>4300</v>
      </c>
      <c r="AI31" s="2" t="str">
        <f t="shared" si="18"/>
        <v>N.A.</v>
      </c>
      <c r="AJ31" s="2">
        <f t="shared" si="18"/>
        <v>6875</v>
      </c>
      <c r="AK31" s="2">
        <f t="shared" si="18"/>
        <v>12205.645161290322</v>
      </c>
      <c r="AL31" s="2">
        <f t="shared" si="18"/>
        <v>1778.7175493250263</v>
      </c>
      <c r="AM31" s="2" t="str">
        <f t="shared" si="18"/>
        <v>N.A.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5043.9940725244069</v>
      </c>
      <c r="AQ31" s="16">
        <f t="shared" ref="AQ31" si="20">IFERROR(M31/AB31, "N.A.")</f>
        <v>7351.5228426395943</v>
      </c>
      <c r="AR31" s="14">
        <f t="shared" ref="AR31" si="21">IFERROR(N31/AC31, "N.A.")</f>
        <v>5588.8400585963509</v>
      </c>
    </row>
    <row r="32" spans="1:44" ht="15" customHeight="1" thickBot="1" x14ac:dyDescent="0.3">
      <c r="A32" s="5" t="s">
        <v>0</v>
      </c>
      <c r="B32" s="28">
        <f>B31+C31</f>
        <v>26441339.999999996</v>
      </c>
      <c r="C32" s="30"/>
      <c r="D32" s="28">
        <f>D31+E31</f>
        <v>1135200</v>
      </c>
      <c r="E32" s="30"/>
      <c r="F32" s="28">
        <f>F31+G31</f>
        <v>10964250</v>
      </c>
      <c r="G32" s="30"/>
      <c r="H32" s="28">
        <f>H31+I31</f>
        <v>3425810.0000000005</v>
      </c>
      <c r="I32" s="30"/>
      <c r="J32" s="28">
        <f>J31+K31</f>
        <v>0</v>
      </c>
      <c r="K32" s="30"/>
      <c r="L32" s="28">
        <f>L31+M31</f>
        <v>41966600</v>
      </c>
      <c r="M32" s="29"/>
      <c r="N32" s="23">
        <f>B32+D32+F32+H32+J32</f>
        <v>41966600</v>
      </c>
      <c r="P32" s="5" t="s">
        <v>0</v>
      </c>
      <c r="Q32" s="28">
        <f>Q31+R31</f>
        <v>3989</v>
      </c>
      <c r="R32" s="30"/>
      <c r="S32" s="28">
        <f>S31+T31</f>
        <v>264</v>
      </c>
      <c r="T32" s="30"/>
      <c r="U32" s="28">
        <f>U31+V31</f>
        <v>1066</v>
      </c>
      <c r="V32" s="30"/>
      <c r="W32" s="28">
        <f>W31+X31</f>
        <v>1926</v>
      </c>
      <c r="X32" s="30"/>
      <c r="Y32" s="28">
        <f>Y31+Z31</f>
        <v>264</v>
      </c>
      <c r="Z32" s="30"/>
      <c r="AA32" s="28">
        <f>AA31+AB31</f>
        <v>7509</v>
      </c>
      <c r="AB32" s="30"/>
      <c r="AC32" s="24">
        <f>Q32+S32+U32+W32+Y32</f>
        <v>7509</v>
      </c>
      <c r="AE32" s="5" t="s">
        <v>0</v>
      </c>
      <c r="AF32" s="31">
        <f>IFERROR(B32/Q32,"N.A.")</f>
        <v>6628.5635497618441</v>
      </c>
      <c r="AG32" s="32"/>
      <c r="AH32" s="31">
        <f>IFERROR(D32/S32,"N.A.")</f>
        <v>4300</v>
      </c>
      <c r="AI32" s="32"/>
      <c r="AJ32" s="31">
        <f>IFERROR(F32/U32,"N.A.")</f>
        <v>10285.412757973734</v>
      </c>
      <c r="AK32" s="32"/>
      <c r="AL32" s="31">
        <f>IFERROR(H32/W32,"N.A.")</f>
        <v>1778.7175493250263</v>
      </c>
      <c r="AM32" s="32"/>
      <c r="AN32" s="31">
        <f>IFERROR(J32/Y32,"N.A.")</f>
        <v>0</v>
      </c>
      <c r="AO32" s="32"/>
      <c r="AP32" s="31">
        <f>IFERROR(L32/AA32,"N.A.")</f>
        <v>5588.8400585963509</v>
      </c>
      <c r="AQ32" s="32"/>
      <c r="AR32" s="17">
        <f>IFERROR(N32/AC32, "N.A.")</f>
        <v>5588.8400585963509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3004625</v>
      </c>
      <c r="C39" s="2"/>
      <c r="D39" s="2"/>
      <c r="E39" s="2"/>
      <c r="F39" s="2">
        <v>924500</v>
      </c>
      <c r="G39" s="2"/>
      <c r="H39" s="2">
        <v>5564625.0000000009</v>
      </c>
      <c r="I39" s="2"/>
      <c r="J39" s="2">
        <v>0</v>
      </c>
      <c r="K39" s="2"/>
      <c r="L39" s="1">
        <f t="shared" ref="L39:M42" si="22">B39+D39+F39+H39+J39</f>
        <v>9493750</v>
      </c>
      <c r="M39" s="13">
        <f t="shared" si="22"/>
        <v>0</v>
      </c>
      <c r="N39" s="14">
        <f>L39+M39</f>
        <v>9493750</v>
      </c>
      <c r="P39" s="3" t="s">
        <v>12</v>
      </c>
      <c r="Q39" s="2">
        <v>860</v>
      </c>
      <c r="R39" s="2">
        <v>0</v>
      </c>
      <c r="S39" s="2">
        <v>0</v>
      </c>
      <c r="T39" s="2">
        <v>0</v>
      </c>
      <c r="U39" s="2">
        <v>215</v>
      </c>
      <c r="V39" s="2">
        <v>0</v>
      </c>
      <c r="W39" s="2">
        <v>1558</v>
      </c>
      <c r="X39" s="2">
        <v>0</v>
      </c>
      <c r="Y39" s="2">
        <v>215</v>
      </c>
      <c r="Z39" s="2">
        <v>0</v>
      </c>
      <c r="AA39" s="1">
        <f t="shared" ref="AA39:AB42" si="23">Q39+S39+U39+W39+Y39</f>
        <v>2848</v>
      </c>
      <c r="AB39" s="13">
        <f t="shared" si="23"/>
        <v>0</v>
      </c>
      <c r="AC39" s="14">
        <f>AA39+AB39</f>
        <v>2848</v>
      </c>
      <c r="AE39" s="3" t="s">
        <v>12</v>
      </c>
      <c r="AF39" s="2">
        <f t="shared" ref="AF39:AR42" si="24">IFERROR(B39/Q39, "N.A.")</f>
        <v>3493.75</v>
      </c>
      <c r="AG39" s="2" t="str">
        <f t="shared" si="24"/>
        <v>N.A.</v>
      </c>
      <c r="AH39" s="2" t="str">
        <f t="shared" si="24"/>
        <v>N.A.</v>
      </c>
      <c r="AI39" s="2" t="str">
        <f t="shared" si="24"/>
        <v>N.A.</v>
      </c>
      <c r="AJ39" s="2">
        <f t="shared" si="24"/>
        <v>4300</v>
      </c>
      <c r="AK39" s="2" t="str">
        <f t="shared" si="24"/>
        <v>N.A.</v>
      </c>
      <c r="AL39" s="2">
        <f t="shared" si="24"/>
        <v>3571.6463414634154</v>
      </c>
      <c r="AM39" s="2" t="str">
        <f t="shared" si="24"/>
        <v>N.A.</v>
      </c>
      <c r="AN39" s="2">
        <f t="shared" si="24"/>
        <v>0</v>
      </c>
      <c r="AO39" s="2" t="str">
        <f t="shared" si="24"/>
        <v>N.A.</v>
      </c>
      <c r="AP39" s="15">
        <f t="shared" si="24"/>
        <v>3333.4796348314608</v>
      </c>
      <c r="AQ39" s="16" t="str">
        <f t="shared" si="24"/>
        <v>N.A.</v>
      </c>
      <c r="AR39" s="14">
        <f t="shared" si="24"/>
        <v>3333.4796348314608</v>
      </c>
    </row>
    <row r="40" spans="1:44" ht="15" customHeight="1" thickBot="1" x14ac:dyDescent="0.3">
      <c r="A40" s="3" t="s">
        <v>13</v>
      </c>
      <c r="B40" s="2">
        <v>1575950</v>
      </c>
      <c r="C40" s="2"/>
      <c r="D40" s="2"/>
      <c r="E40" s="2"/>
      <c r="F40" s="2"/>
      <c r="G40" s="2"/>
      <c r="H40" s="2"/>
      <c r="I40" s="2"/>
      <c r="J40" s="2"/>
      <c r="K40" s="2"/>
      <c r="L40" s="1">
        <f t="shared" si="22"/>
        <v>1575950</v>
      </c>
      <c r="M40" s="13">
        <f t="shared" si="22"/>
        <v>0</v>
      </c>
      <c r="N40" s="14">
        <f>L40+M40</f>
        <v>1575950</v>
      </c>
      <c r="P40" s="3" t="s">
        <v>13</v>
      </c>
      <c r="Q40" s="2">
        <v>645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645</v>
      </c>
      <c r="AB40" s="13">
        <f t="shared" si="23"/>
        <v>0</v>
      </c>
      <c r="AC40" s="14">
        <f>AA40+AB40</f>
        <v>645</v>
      </c>
      <c r="AE40" s="3" t="s">
        <v>13</v>
      </c>
      <c r="AF40" s="2">
        <f t="shared" si="24"/>
        <v>2443.3333333333335</v>
      </c>
      <c r="AG40" s="2" t="str">
        <f t="shared" si="24"/>
        <v>N.A.</v>
      </c>
      <c r="AH40" s="2" t="str">
        <f t="shared" si="24"/>
        <v>N.A.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2443.3333333333335</v>
      </c>
      <c r="AQ40" s="16" t="str">
        <f t="shared" si="24"/>
        <v>N.A.</v>
      </c>
      <c r="AR40" s="14">
        <f t="shared" si="24"/>
        <v>2443.3333333333335</v>
      </c>
    </row>
    <row r="41" spans="1:44" ht="15" customHeight="1" thickBot="1" x14ac:dyDescent="0.3">
      <c r="A41" s="3" t="s">
        <v>14</v>
      </c>
      <c r="B41" s="2">
        <v>6752180.0000000009</v>
      </c>
      <c r="C41" s="2">
        <v>0</v>
      </c>
      <c r="D41" s="2"/>
      <c r="E41" s="2"/>
      <c r="F41" s="2"/>
      <c r="G41" s="2"/>
      <c r="H41" s="2"/>
      <c r="I41" s="2"/>
      <c r="J41" s="2"/>
      <c r="K41" s="2"/>
      <c r="L41" s="1">
        <f t="shared" si="22"/>
        <v>6752180.0000000009</v>
      </c>
      <c r="M41" s="13">
        <f t="shared" si="22"/>
        <v>0</v>
      </c>
      <c r="N41" s="14">
        <f>L41+M41</f>
        <v>6752180.0000000009</v>
      </c>
      <c r="P41" s="3" t="s">
        <v>14</v>
      </c>
      <c r="Q41" s="2">
        <v>983</v>
      </c>
      <c r="R41" s="2">
        <v>264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1">
        <f t="shared" si="23"/>
        <v>983</v>
      </c>
      <c r="AB41" s="13">
        <f t="shared" si="23"/>
        <v>264</v>
      </c>
      <c r="AC41" s="14">
        <f>AA41+AB41</f>
        <v>1247</v>
      </c>
      <c r="AE41" s="3" t="s">
        <v>14</v>
      </c>
      <c r="AF41" s="2">
        <f t="shared" si="24"/>
        <v>6868.9521871820962</v>
      </c>
      <c r="AG41" s="2">
        <f t="shared" si="24"/>
        <v>0</v>
      </c>
      <c r="AH41" s="2" t="str">
        <f t="shared" si="24"/>
        <v>N.A.</v>
      </c>
      <c r="AI41" s="2" t="str">
        <f t="shared" si="24"/>
        <v>N.A.</v>
      </c>
      <c r="AJ41" s="2" t="str">
        <f t="shared" si="24"/>
        <v>N.A.</v>
      </c>
      <c r="AK41" s="2" t="str">
        <f t="shared" si="24"/>
        <v>N.A.</v>
      </c>
      <c r="AL41" s="2" t="str">
        <f t="shared" si="24"/>
        <v>N.A.</v>
      </c>
      <c r="AM41" s="2" t="str">
        <f t="shared" si="24"/>
        <v>N.A.</v>
      </c>
      <c r="AN41" s="2" t="str">
        <f t="shared" si="24"/>
        <v>N.A.</v>
      </c>
      <c r="AO41" s="2" t="str">
        <f t="shared" si="24"/>
        <v>N.A.</v>
      </c>
      <c r="AP41" s="15">
        <f t="shared" si="24"/>
        <v>6868.9521871820962</v>
      </c>
      <c r="AQ41" s="16">
        <f t="shared" si="24"/>
        <v>0</v>
      </c>
      <c r="AR41" s="14">
        <f t="shared" si="24"/>
        <v>5414.7393744987976</v>
      </c>
    </row>
    <row r="42" spans="1:44" ht="15" customHeight="1" thickBot="1" x14ac:dyDescent="0.3">
      <c r="A42" s="3" t="s">
        <v>15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1">
        <f t="shared" si="22"/>
        <v>0</v>
      </c>
      <c r="M42" s="13">
        <f t="shared" si="22"/>
        <v>0</v>
      </c>
      <c r="N42" s="14">
        <f>L42+M42</f>
        <v>0</v>
      </c>
      <c r="P42" s="3" t="s">
        <v>15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1">
        <f t="shared" si="23"/>
        <v>0</v>
      </c>
      <c r="AB42" s="13">
        <f t="shared" si="23"/>
        <v>0</v>
      </c>
      <c r="AC42" s="14">
        <f>AA42+AB42</f>
        <v>0</v>
      </c>
      <c r="AE42" s="3" t="s">
        <v>15</v>
      </c>
      <c r="AF42" s="2" t="str">
        <f t="shared" si="24"/>
        <v>N.A.</v>
      </c>
      <c r="AG42" s="2" t="str">
        <f t="shared" si="24"/>
        <v>N.A.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 t="str">
        <f t="shared" si="24"/>
        <v>N.A.</v>
      </c>
      <c r="AM42" s="2" t="str">
        <f t="shared" si="24"/>
        <v>N.A.</v>
      </c>
      <c r="AN42" s="2" t="str">
        <f t="shared" si="24"/>
        <v>N.A.</v>
      </c>
      <c r="AO42" s="2" t="str">
        <f t="shared" si="24"/>
        <v>N.A.</v>
      </c>
      <c r="AP42" s="15" t="str">
        <f t="shared" si="24"/>
        <v>N.A.</v>
      </c>
      <c r="AQ42" s="16" t="str">
        <f t="shared" si="24"/>
        <v>N.A.</v>
      </c>
      <c r="AR42" s="14" t="str">
        <f t="shared" si="24"/>
        <v>N.A.</v>
      </c>
    </row>
    <row r="43" spans="1:44" ht="15" customHeight="1" thickBot="1" x14ac:dyDescent="0.3">
      <c r="A43" s="4" t="s">
        <v>16</v>
      </c>
      <c r="B43" s="2">
        <v>11332755.000000002</v>
      </c>
      <c r="C43" s="2">
        <v>0</v>
      </c>
      <c r="D43" s="2"/>
      <c r="E43" s="2"/>
      <c r="F43" s="2">
        <v>924500</v>
      </c>
      <c r="G43" s="2"/>
      <c r="H43" s="2">
        <v>5564625.0000000009</v>
      </c>
      <c r="I43" s="2"/>
      <c r="J43" s="2">
        <v>0</v>
      </c>
      <c r="K43" s="2"/>
      <c r="L43" s="1">
        <f t="shared" ref="L43" si="25">B43+D43+F43+H43+J43</f>
        <v>17821880.000000004</v>
      </c>
      <c r="M43" s="13">
        <f t="shared" ref="M43" si="26">C43+E43+G43+I43+K43</f>
        <v>0</v>
      </c>
      <c r="N43" s="22">
        <f>L43+M43</f>
        <v>17821880.000000004</v>
      </c>
      <c r="P43" s="4" t="s">
        <v>16</v>
      </c>
      <c r="Q43" s="2">
        <v>2488</v>
      </c>
      <c r="R43" s="2">
        <v>264</v>
      </c>
      <c r="S43" s="2">
        <v>0</v>
      </c>
      <c r="T43" s="2">
        <v>0</v>
      </c>
      <c r="U43" s="2">
        <v>215</v>
      </c>
      <c r="V43" s="2">
        <v>0</v>
      </c>
      <c r="W43" s="2">
        <v>1558</v>
      </c>
      <c r="X43" s="2">
        <v>0</v>
      </c>
      <c r="Y43" s="2">
        <v>215</v>
      </c>
      <c r="Z43" s="2">
        <v>0</v>
      </c>
      <c r="AA43" s="1">
        <f t="shared" ref="AA43" si="27">Q43+S43+U43+W43+Y43</f>
        <v>4476</v>
      </c>
      <c r="AB43" s="13">
        <f t="shared" ref="AB43" si="28">R43+T43+V43+X43+Z43</f>
        <v>264</v>
      </c>
      <c r="AC43" s="22">
        <f>AA43+AB43</f>
        <v>4740</v>
      </c>
      <c r="AE43" s="4" t="s">
        <v>16</v>
      </c>
      <c r="AF43" s="2">
        <f t="shared" ref="AF43:AO43" si="29">IFERROR(B43/Q43, "N.A.")</f>
        <v>4554.9658360128624</v>
      </c>
      <c r="AG43" s="2">
        <f t="shared" si="29"/>
        <v>0</v>
      </c>
      <c r="AH43" s="2" t="str">
        <f t="shared" si="29"/>
        <v>N.A.</v>
      </c>
      <c r="AI43" s="2" t="str">
        <f t="shared" si="29"/>
        <v>N.A.</v>
      </c>
      <c r="AJ43" s="2">
        <f t="shared" si="29"/>
        <v>4300</v>
      </c>
      <c r="AK43" s="2" t="str">
        <f t="shared" si="29"/>
        <v>N.A.</v>
      </c>
      <c r="AL43" s="2">
        <f t="shared" si="29"/>
        <v>3571.6463414634154</v>
      </c>
      <c r="AM43" s="2" t="str">
        <f t="shared" si="29"/>
        <v>N.A.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3981.6532618409301</v>
      </c>
      <c r="AQ43" s="16">
        <f t="shared" ref="AQ43" si="31">IFERROR(M43/AB43, "N.A.")</f>
        <v>0</v>
      </c>
      <c r="AR43" s="14">
        <f t="shared" ref="AR43" si="32">IFERROR(N43/AC43, "N.A.")</f>
        <v>3759.8902953586507</v>
      </c>
    </row>
    <row r="44" spans="1:44" ht="15" customHeight="1" thickBot="1" x14ac:dyDescent="0.3">
      <c r="A44" s="5" t="s">
        <v>0</v>
      </c>
      <c r="B44" s="28">
        <f>B43+C43</f>
        <v>11332755.000000002</v>
      </c>
      <c r="C44" s="30"/>
      <c r="D44" s="28">
        <f>D43+E43</f>
        <v>0</v>
      </c>
      <c r="E44" s="30"/>
      <c r="F44" s="28">
        <f>F43+G43</f>
        <v>924500</v>
      </c>
      <c r="G44" s="30"/>
      <c r="H44" s="28">
        <f>H43+I43</f>
        <v>5564625.0000000009</v>
      </c>
      <c r="I44" s="30"/>
      <c r="J44" s="28">
        <f>J43+K43</f>
        <v>0</v>
      </c>
      <c r="K44" s="30"/>
      <c r="L44" s="28">
        <f>L43+M43</f>
        <v>17821880.000000004</v>
      </c>
      <c r="M44" s="29"/>
      <c r="N44" s="23">
        <f>B44+D44+F44+H44+J44</f>
        <v>17821880.000000004</v>
      </c>
      <c r="P44" s="5" t="s">
        <v>0</v>
      </c>
      <c r="Q44" s="28">
        <f>Q43+R43</f>
        <v>2752</v>
      </c>
      <c r="R44" s="30"/>
      <c r="S44" s="28">
        <f>S43+T43</f>
        <v>0</v>
      </c>
      <c r="T44" s="30"/>
      <c r="U44" s="28">
        <f>U43+V43</f>
        <v>215</v>
      </c>
      <c r="V44" s="30"/>
      <c r="W44" s="28">
        <f>W43+X43</f>
        <v>1558</v>
      </c>
      <c r="X44" s="30"/>
      <c r="Y44" s="28">
        <f>Y43+Z43</f>
        <v>215</v>
      </c>
      <c r="Z44" s="30"/>
      <c r="AA44" s="28">
        <f>AA43+AB43</f>
        <v>4740</v>
      </c>
      <c r="AB44" s="29"/>
      <c r="AC44" s="23">
        <f>Q44+S44+U44+W44+Y44</f>
        <v>4740</v>
      </c>
      <c r="AE44" s="5" t="s">
        <v>0</v>
      </c>
      <c r="AF44" s="31">
        <f>IFERROR(B44/Q44,"N.A.")</f>
        <v>4118.0069040697681</v>
      </c>
      <c r="AG44" s="32"/>
      <c r="AH44" s="31" t="str">
        <f>IFERROR(D44/S44,"N.A.")</f>
        <v>N.A.</v>
      </c>
      <c r="AI44" s="32"/>
      <c r="AJ44" s="31">
        <f>IFERROR(F44/U44,"N.A.")</f>
        <v>4300</v>
      </c>
      <c r="AK44" s="32"/>
      <c r="AL44" s="31">
        <f>IFERROR(H44/W44,"N.A.")</f>
        <v>3571.6463414634154</v>
      </c>
      <c r="AM44" s="32"/>
      <c r="AN44" s="31">
        <f>IFERROR(J44/Y44,"N.A.")</f>
        <v>0</v>
      </c>
      <c r="AO44" s="32"/>
      <c r="AP44" s="31">
        <f>IFERROR(L44/AA44,"N.A.")</f>
        <v>3759.8902953586507</v>
      </c>
      <c r="AQ44" s="32"/>
      <c r="AR44" s="17">
        <f>IFERROR(N44/AC44, "N.A.")</f>
        <v>3759.8902953586507</v>
      </c>
    </row>
  </sheetData>
  <mergeCells count="144">
    <mergeCell ref="B44:C44"/>
    <mergeCell ref="D44:E44"/>
    <mergeCell ref="F44:G44"/>
    <mergeCell ref="H44:I44"/>
    <mergeCell ref="J44:K44"/>
    <mergeCell ref="Q44:R44"/>
    <mergeCell ref="S44:T44"/>
    <mergeCell ref="U44:V44"/>
    <mergeCell ref="W44:X44"/>
    <mergeCell ref="L44:M44"/>
    <mergeCell ref="Q37:R37"/>
    <mergeCell ref="S37:T37"/>
    <mergeCell ref="AF37:AG37"/>
    <mergeCell ref="AE35:AE38"/>
    <mergeCell ref="AF35:AQ35"/>
    <mergeCell ref="Y44:Z44"/>
    <mergeCell ref="AF44:AG44"/>
    <mergeCell ref="AH44:AI44"/>
    <mergeCell ref="AJ44:AK44"/>
    <mergeCell ref="AL44:AM44"/>
    <mergeCell ref="AN44:AO44"/>
    <mergeCell ref="AH37:AI37"/>
    <mergeCell ref="AA44:AB44"/>
    <mergeCell ref="AP44:AQ44"/>
    <mergeCell ref="AR35:AR38"/>
    <mergeCell ref="B36:E36"/>
    <mergeCell ref="F36:G37"/>
    <mergeCell ref="H36:I37"/>
    <mergeCell ref="J36:K37"/>
    <mergeCell ref="L36:M37"/>
    <mergeCell ref="Q36:T36"/>
    <mergeCell ref="U36:V37"/>
    <mergeCell ref="A35:A38"/>
    <mergeCell ref="B35:M35"/>
    <mergeCell ref="N35:N38"/>
    <mergeCell ref="P35:P38"/>
    <mergeCell ref="Q35:AB35"/>
    <mergeCell ref="AC35:AC38"/>
    <mergeCell ref="W36:X37"/>
    <mergeCell ref="Y36:Z37"/>
    <mergeCell ref="AA36:AB37"/>
    <mergeCell ref="AF36:AI36"/>
    <mergeCell ref="AJ36:AK37"/>
    <mergeCell ref="AL36:AM37"/>
    <mergeCell ref="AN36:AO37"/>
    <mergeCell ref="AP36:AQ37"/>
    <mergeCell ref="B37:C37"/>
    <mergeCell ref="D37:E37"/>
    <mergeCell ref="B32:C32"/>
    <mergeCell ref="D32:E32"/>
    <mergeCell ref="F32:G32"/>
    <mergeCell ref="H32:I32"/>
    <mergeCell ref="J32:K32"/>
    <mergeCell ref="Q32:R32"/>
    <mergeCell ref="S32:T32"/>
    <mergeCell ref="U32:V32"/>
    <mergeCell ref="W32:X32"/>
    <mergeCell ref="L32:M32"/>
    <mergeCell ref="Q25:R25"/>
    <mergeCell ref="S25:T25"/>
    <mergeCell ref="AF25:AG25"/>
    <mergeCell ref="AE23:AE26"/>
    <mergeCell ref="AF23:AQ23"/>
    <mergeCell ref="Y32:Z32"/>
    <mergeCell ref="AF32:AG32"/>
    <mergeCell ref="AH32:AI32"/>
    <mergeCell ref="AJ32:AK32"/>
    <mergeCell ref="AL32:AM32"/>
    <mergeCell ref="AN32:AO32"/>
    <mergeCell ref="AH25:AI25"/>
    <mergeCell ref="AA32:AB32"/>
    <mergeCell ref="AP32:AQ32"/>
    <mergeCell ref="AR23:AR26"/>
    <mergeCell ref="B24:E24"/>
    <mergeCell ref="F24:G25"/>
    <mergeCell ref="H24:I25"/>
    <mergeCell ref="J24:K25"/>
    <mergeCell ref="L24:M25"/>
    <mergeCell ref="Q24:T24"/>
    <mergeCell ref="U24:V25"/>
    <mergeCell ref="A23:A26"/>
    <mergeCell ref="B23:M23"/>
    <mergeCell ref="N23:N26"/>
    <mergeCell ref="P23:P26"/>
    <mergeCell ref="Q23:AB23"/>
    <mergeCell ref="AC23:AC26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B25:C25"/>
    <mergeCell ref="D25:E25"/>
    <mergeCell ref="B20:C20"/>
    <mergeCell ref="D20:E20"/>
    <mergeCell ref="F20:G20"/>
    <mergeCell ref="H20:I20"/>
    <mergeCell ref="J20:K20"/>
    <mergeCell ref="Q20:R20"/>
    <mergeCell ref="S20:T20"/>
    <mergeCell ref="U20:V20"/>
    <mergeCell ref="W20:X20"/>
    <mergeCell ref="L20:M20"/>
    <mergeCell ref="Q13:R13"/>
    <mergeCell ref="S13:T13"/>
    <mergeCell ref="AF13:AG13"/>
    <mergeCell ref="AE11:AE14"/>
    <mergeCell ref="AF11:AQ11"/>
    <mergeCell ref="Y20:Z20"/>
    <mergeCell ref="AF20:AG20"/>
    <mergeCell ref="AH20:AI20"/>
    <mergeCell ref="AJ20:AK20"/>
    <mergeCell ref="AL20:AM20"/>
    <mergeCell ref="AN20:AO20"/>
    <mergeCell ref="AH13:AI13"/>
    <mergeCell ref="AA20:AB20"/>
    <mergeCell ref="AP20:AQ20"/>
    <mergeCell ref="AR11:AR14"/>
    <mergeCell ref="B12:E12"/>
    <mergeCell ref="F12:G13"/>
    <mergeCell ref="H12:I13"/>
    <mergeCell ref="J12:K13"/>
    <mergeCell ref="L12:M13"/>
    <mergeCell ref="Q12:T12"/>
    <mergeCell ref="U12:V13"/>
    <mergeCell ref="A11:A14"/>
    <mergeCell ref="B11:M11"/>
    <mergeCell ref="N11:N14"/>
    <mergeCell ref="P11:P14"/>
    <mergeCell ref="Q11:AB11"/>
    <mergeCell ref="AC11:AC14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B13:C13"/>
    <mergeCell ref="D13:E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/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715950</v>
      </c>
      <c r="C15" s="2"/>
      <c r="D15" s="2">
        <v>3633500</v>
      </c>
      <c r="E15" s="2"/>
      <c r="F15" s="2">
        <v>5727600</v>
      </c>
      <c r="G15" s="2"/>
      <c r="H15" s="2">
        <v>13109590</v>
      </c>
      <c r="I15" s="2"/>
      <c r="J15" s="2"/>
      <c r="K15" s="2"/>
      <c r="L15" s="1">
        <f t="shared" ref="L15:M18" si="0">B15+D15+F15+H15+J15</f>
        <v>23186640</v>
      </c>
      <c r="M15" s="13">
        <f t="shared" si="0"/>
        <v>0</v>
      </c>
      <c r="N15" s="14">
        <f>L15+M15</f>
        <v>23186640</v>
      </c>
      <c r="P15" s="3" t="s">
        <v>12</v>
      </c>
      <c r="Q15" s="2">
        <v>111</v>
      </c>
      <c r="R15" s="2">
        <v>0</v>
      </c>
      <c r="S15" s="2">
        <v>169</v>
      </c>
      <c r="T15" s="2">
        <v>0</v>
      </c>
      <c r="U15" s="2">
        <v>111</v>
      </c>
      <c r="V15" s="2">
        <v>0</v>
      </c>
      <c r="W15" s="2">
        <v>942</v>
      </c>
      <c r="X15" s="2">
        <v>0</v>
      </c>
      <c r="Y15" s="2">
        <v>0</v>
      </c>
      <c r="Z15" s="2">
        <v>0</v>
      </c>
      <c r="AA15" s="1">
        <f t="shared" ref="AA15:AA18" si="1">Q15+S15+U15+W15+Y15</f>
        <v>1333</v>
      </c>
      <c r="AB15" s="13">
        <f t="shared" ref="AB15:AB18" si="2">R15+T15+V15+X15+Z15</f>
        <v>0</v>
      </c>
      <c r="AC15" s="14">
        <f>AA15+AB15</f>
        <v>1333</v>
      </c>
      <c r="AE15" s="3" t="s">
        <v>12</v>
      </c>
      <c r="AF15" s="2">
        <f t="shared" ref="AF15:AR18" si="3">IFERROR(B15/Q15, "N.A.")</f>
        <v>6450</v>
      </c>
      <c r="AG15" s="2" t="str">
        <f t="shared" si="3"/>
        <v>N.A.</v>
      </c>
      <c r="AH15" s="2">
        <f t="shared" si="3"/>
        <v>21500</v>
      </c>
      <c r="AI15" s="2" t="str">
        <f t="shared" si="3"/>
        <v>N.A.</v>
      </c>
      <c r="AJ15" s="2">
        <f t="shared" si="3"/>
        <v>51600</v>
      </c>
      <c r="AK15" s="2" t="str">
        <f t="shared" si="3"/>
        <v>N.A.</v>
      </c>
      <c r="AL15" s="2">
        <f t="shared" si="3"/>
        <v>13916.762208067941</v>
      </c>
      <c r="AM15" s="2" t="str">
        <f t="shared" si="3"/>
        <v>N.A.</v>
      </c>
      <c r="AN15" s="2" t="str">
        <f t="shared" si="3"/>
        <v>N.A.</v>
      </c>
      <c r="AO15" s="2" t="str">
        <f t="shared" si="3"/>
        <v>N.A.</v>
      </c>
      <c r="AP15" s="15">
        <f t="shared" si="3"/>
        <v>17394.328582145536</v>
      </c>
      <c r="AQ15" s="16" t="str">
        <f t="shared" si="3"/>
        <v>N.A.</v>
      </c>
      <c r="AR15" s="14">
        <f t="shared" si="3"/>
        <v>17394.328582145536</v>
      </c>
    </row>
    <row r="16" spans="1:44" ht="15" customHeight="1" thickBot="1" x14ac:dyDescent="0.3">
      <c r="A16" s="3" t="s">
        <v>13</v>
      </c>
      <c r="B16" s="2">
        <v>1308060</v>
      </c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1308060</v>
      </c>
      <c r="M16" s="13">
        <f t="shared" si="0"/>
        <v>0</v>
      </c>
      <c r="N16" s="14">
        <f>L16+M16</f>
        <v>1308060</v>
      </c>
      <c r="P16" s="3" t="s">
        <v>13</v>
      </c>
      <c r="Q16" s="2">
        <v>787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787</v>
      </c>
      <c r="AB16" s="13">
        <f t="shared" si="2"/>
        <v>0</v>
      </c>
      <c r="AC16" s="14">
        <f>AA16+AB16</f>
        <v>787</v>
      </c>
      <c r="AE16" s="3" t="s">
        <v>13</v>
      </c>
      <c r="AF16" s="2">
        <f t="shared" si="3"/>
        <v>1662.0838627700127</v>
      </c>
      <c r="AG16" s="2" t="str">
        <f t="shared" si="3"/>
        <v>N.A.</v>
      </c>
      <c r="AH16" s="2" t="str">
        <f t="shared" si="3"/>
        <v>N.A.</v>
      </c>
      <c r="AI16" s="2" t="str">
        <f t="shared" si="3"/>
        <v>N.A.</v>
      </c>
      <c r="AJ16" s="2" t="str">
        <f t="shared" si="3"/>
        <v>N.A.</v>
      </c>
      <c r="AK16" s="2" t="str">
        <f t="shared" si="3"/>
        <v>N.A.</v>
      </c>
      <c r="AL16" s="2" t="str">
        <f t="shared" si="3"/>
        <v>N.A.</v>
      </c>
      <c r="AM16" s="2" t="str">
        <f t="shared" si="3"/>
        <v>N.A.</v>
      </c>
      <c r="AN16" s="2" t="str">
        <f t="shared" si="3"/>
        <v>N.A.</v>
      </c>
      <c r="AO16" s="2" t="str">
        <f t="shared" si="3"/>
        <v>N.A.</v>
      </c>
      <c r="AP16" s="15">
        <f t="shared" si="3"/>
        <v>1662.0838627700127</v>
      </c>
      <c r="AQ16" s="16" t="str">
        <f t="shared" si="3"/>
        <v>N.A.</v>
      </c>
      <c r="AR16" s="14">
        <f t="shared" si="3"/>
        <v>1662.0838627700127</v>
      </c>
    </row>
    <row r="17" spans="1:44" ht="15" customHeight="1" thickBot="1" x14ac:dyDescent="0.3">
      <c r="A17" s="3" t="s">
        <v>14</v>
      </c>
      <c r="B17" s="2">
        <v>8619110</v>
      </c>
      <c r="C17" s="2">
        <v>47959410.000000007</v>
      </c>
      <c r="D17" s="2">
        <v>0</v>
      </c>
      <c r="E17" s="2">
        <v>2220000</v>
      </c>
      <c r="F17" s="2"/>
      <c r="G17" s="2">
        <v>3520000</v>
      </c>
      <c r="H17" s="2"/>
      <c r="I17" s="2">
        <v>10326700.000000002</v>
      </c>
      <c r="J17" s="2"/>
      <c r="K17" s="2"/>
      <c r="L17" s="1">
        <f t="shared" si="0"/>
        <v>8619110</v>
      </c>
      <c r="M17" s="13">
        <f t="shared" si="0"/>
        <v>64026110.000000007</v>
      </c>
      <c r="N17" s="14">
        <f>L17+M17</f>
        <v>72645220</v>
      </c>
      <c r="P17" s="3" t="s">
        <v>14</v>
      </c>
      <c r="Q17" s="2">
        <v>1132</v>
      </c>
      <c r="R17" s="2">
        <v>4293</v>
      </c>
      <c r="S17" s="2">
        <v>44</v>
      </c>
      <c r="T17" s="2">
        <v>111</v>
      </c>
      <c r="U17" s="2">
        <v>0</v>
      </c>
      <c r="V17" s="2">
        <v>213</v>
      </c>
      <c r="W17" s="2">
        <v>0</v>
      </c>
      <c r="X17" s="2">
        <v>424</v>
      </c>
      <c r="Y17" s="2">
        <v>0</v>
      </c>
      <c r="Z17" s="2">
        <v>0</v>
      </c>
      <c r="AA17" s="1">
        <f t="shared" si="1"/>
        <v>1176</v>
      </c>
      <c r="AB17" s="13">
        <f t="shared" si="2"/>
        <v>5041</v>
      </c>
      <c r="AC17" s="14">
        <f>AA17+AB17</f>
        <v>6217</v>
      </c>
      <c r="AE17" s="3" t="s">
        <v>14</v>
      </c>
      <c r="AF17" s="2">
        <f t="shared" si="3"/>
        <v>7614.0547703180209</v>
      </c>
      <c r="AG17" s="2">
        <f t="shared" si="3"/>
        <v>11171.537386443049</v>
      </c>
      <c r="AH17" s="2">
        <f t="shared" si="3"/>
        <v>0</v>
      </c>
      <c r="AI17" s="2">
        <f t="shared" si="3"/>
        <v>20000</v>
      </c>
      <c r="AJ17" s="2" t="str">
        <f t="shared" si="3"/>
        <v>N.A.</v>
      </c>
      <c r="AK17" s="2">
        <f t="shared" si="3"/>
        <v>16525.821596244132</v>
      </c>
      <c r="AL17" s="2" t="str">
        <f t="shared" si="3"/>
        <v>N.A.</v>
      </c>
      <c r="AM17" s="2">
        <f t="shared" si="3"/>
        <v>24355.42452830189</v>
      </c>
      <c r="AN17" s="2" t="str">
        <f t="shared" si="3"/>
        <v>N.A.</v>
      </c>
      <c r="AO17" s="2" t="str">
        <f t="shared" si="3"/>
        <v>N.A.</v>
      </c>
      <c r="AP17" s="15">
        <f t="shared" si="3"/>
        <v>7329.175170068027</v>
      </c>
      <c r="AQ17" s="16">
        <f t="shared" si="3"/>
        <v>12701.073199761953</v>
      </c>
      <c r="AR17" s="14">
        <f t="shared" si="3"/>
        <v>11684.931639054206</v>
      </c>
    </row>
    <row r="18" spans="1:44" ht="15" customHeight="1" thickBot="1" x14ac:dyDescent="0.3">
      <c r="A18" s="3" t="s">
        <v>15</v>
      </c>
      <c r="B18" s="2">
        <v>1816750</v>
      </c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1816750</v>
      </c>
      <c r="M18" s="13">
        <f t="shared" si="0"/>
        <v>0</v>
      </c>
      <c r="N18" s="14">
        <f>L18+M18</f>
        <v>1816750</v>
      </c>
      <c r="P18" s="3" t="s">
        <v>15</v>
      </c>
      <c r="Q18" s="2">
        <v>169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1">
        <f t="shared" si="1"/>
        <v>169</v>
      </c>
      <c r="AB18" s="13">
        <f t="shared" si="2"/>
        <v>0</v>
      </c>
      <c r="AC18" s="22">
        <f>AA18+AB18</f>
        <v>169</v>
      </c>
      <c r="AE18" s="3" t="s">
        <v>15</v>
      </c>
      <c r="AF18" s="2">
        <f t="shared" si="3"/>
        <v>10750</v>
      </c>
      <c r="AG18" s="2" t="str">
        <f t="shared" si="3"/>
        <v>N.A.</v>
      </c>
      <c r="AH18" s="2" t="str">
        <f t="shared" si="3"/>
        <v>N.A.</v>
      </c>
      <c r="AI18" s="2" t="str">
        <f t="shared" si="3"/>
        <v>N.A.</v>
      </c>
      <c r="AJ18" s="2" t="str">
        <f t="shared" si="3"/>
        <v>N.A.</v>
      </c>
      <c r="AK18" s="2" t="str">
        <f t="shared" si="3"/>
        <v>N.A.</v>
      </c>
      <c r="AL18" s="2" t="str">
        <f t="shared" si="3"/>
        <v>N.A.</v>
      </c>
      <c r="AM18" s="2" t="str">
        <f t="shared" si="3"/>
        <v>N.A.</v>
      </c>
      <c r="AN18" s="2" t="str">
        <f t="shared" si="3"/>
        <v>N.A.</v>
      </c>
      <c r="AO18" s="2" t="str">
        <f t="shared" si="3"/>
        <v>N.A.</v>
      </c>
      <c r="AP18" s="15">
        <f t="shared" si="3"/>
        <v>10750</v>
      </c>
      <c r="AQ18" s="16" t="str">
        <f t="shared" si="3"/>
        <v>N.A.</v>
      </c>
      <c r="AR18" s="14">
        <f t="shared" si="3"/>
        <v>10750</v>
      </c>
    </row>
    <row r="19" spans="1:44" ht="15" customHeight="1" thickBot="1" x14ac:dyDescent="0.3">
      <c r="A19" s="4" t="s">
        <v>16</v>
      </c>
      <c r="B19" s="2">
        <v>12459870.000000002</v>
      </c>
      <c r="C19" s="2">
        <v>47959410.000000007</v>
      </c>
      <c r="D19" s="2">
        <v>3633500</v>
      </c>
      <c r="E19" s="2">
        <v>2220000</v>
      </c>
      <c r="F19" s="2">
        <v>5727600</v>
      </c>
      <c r="G19" s="2">
        <v>3520000</v>
      </c>
      <c r="H19" s="2">
        <v>13109590</v>
      </c>
      <c r="I19" s="2">
        <v>10326700.000000002</v>
      </c>
      <c r="J19" s="2"/>
      <c r="K19" s="2"/>
      <c r="L19" s="1">
        <f t="shared" ref="L19" si="4">B19+D19+F19+H19+J19</f>
        <v>34930560</v>
      </c>
      <c r="M19" s="13">
        <f t="shared" ref="M19" si="5">C19+E19+G19+I19+K19</f>
        <v>64026110.000000007</v>
      </c>
      <c r="N19" s="22">
        <f>L19+M19</f>
        <v>98956670</v>
      </c>
      <c r="P19" s="4" t="s">
        <v>16</v>
      </c>
      <c r="Q19" s="2">
        <v>2199</v>
      </c>
      <c r="R19" s="2">
        <v>4293</v>
      </c>
      <c r="S19" s="2">
        <v>213</v>
      </c>
      <c r="T19" s="2">
        <v>111</v>
      </c>
      <c r="U19" s="2">
        <v>111</v>
      </c>
      <c r="V19" s="2">
        <v>213</v>
      </c>
      <c r="W19" s="2">
        <v>942</v>
      </c>
      <c r="X19" s="2">
        <v>424</v>
      </c>
      <c r="Y19" s="2">
        <v>0</v>
      </c>
      <c r="Z19" s="2">
        <v>0</v>
      </c>
      <c r="AA19" s="1">
        <f t="shared" ref="AA19" si="6">Q19+S19+U19+W19+Y19</f>
        <v>3465</v>
      </c>
      <c r="AB19" s="13">
        <f t="shared" ref="AB19" si="7">R19+T19+V19+X19+Z19</f>
        <v>5041</v>
      </c>
      <c r="AC19" s="14">
        <f>AA19+AB19</f>
        <v>8506</v>
      </c>
      <c r="AE19" s="4" t="s">
        <v>16</v>
      </c>
      <c r="AF19" s="2">
        <f t="shared" ref="AF19:AO19" si="8">IFERROR(B19/Q19, "N.A.")</f>
        <v>5666.1527967257853</v>
      </c>
      <c r="AG19" s="2">
        <f t="shared" si="8"/>
        <v>11171.537386443049</v>
      </c>
      <c r="AH19" s="2">
        <f t="shared" si="8"/>
        <v>17058.685446009389</v>
      </c>
      <c r="AI19" s="2">
        <f t="shared" si="8"/>
        <v>20000</v>
      </c>
      <c r="AJ19" s="2">
        <f t="shared" si="8"/>
        <v>51600</v>
      </c>
      <c r="AK19" s="2">
        <f t="shared" si="8"/>
        <v>16525.821596244132</v>
      </c>
      <c r="AL19" s="2">
        <f t="shared" si="8"/>
        <v>13916.762208067941</v>
      </c>
      <c r="AM19" s="2">
        <f t="shared" si="8"/>
        <v>24355.42452830189</v>
      </c>
      <c r="AN19" s="2" t="str">
        <f t="shared" si="8"/>
        <v>N.A.</v>
      </c>
      <c r="AO19" s="2" t="str">
        <f t="shared" si="8"/>
        <v>N.A.</v>
      </c>
      <c r="AP19" s="15">
        <f t="shared" ref="AP19" si="9">IFERROR(L19/AA19, "N.A.")</f>
        <v>10080.969696969696</v>
      </c>
      <c r="AQ19" s="16">
        <f t="shared" ref="AQ19" si="10">IFERROR(M19/AB19, "N.A.")</f>
        <v>12701.073199761953</v>
      </c>
      <c r="AR19" s="14">
        <f t="shared" ref="AR19" si="11">IFERROR(N19/AC19, "N.A.")</f>
        <v>11633.749118269458</v>
      </c>
    </row>
    <row r="20" spans="1:44" ht="15" customHeight="1" thickBot="1" x14ac:dyDescent="0.3">
      <c r="A20" s="5" t="s">
        <v>0</v>
      </c>
      <c r="B20" s="28">
        <f>B19+C19</f>
        <v>60419280.000000007</v>
      </c>
      <c r="C20" s="30"/>
      <c r="D20" s="28">
        <f>D19+E19</f>
        <v>5853500</v>
      </c>
      <c r="E20" s="30"/>
      <c r="F20" s="28">
        <f>F19+G19</f>
        <v>9247600</v>
      </c>
      <c r="G20" s="30"/>
      <c r="H20" s="28">
        <f>H19+I19</f>
        <v>23436290</v>
      </c>
      <c r="I20" s="30"/>
      <c r="J20" s="28">
        <f>J19+K19</f>
        <v>0</v>
      </c>
      <c r="K20" s="30"/>
      <c r="L20" s="28">
        <f>L19+M19</f>
        <v>98956670</v>
      </c>
      <c r="M20" s="29"/>
      <c r="N20" s="23">
        <f>B20+D20+F20+H20+J20</f>
        <v>98956670</v>
      </c>
      <c r="P20" s="5" t="s">
        <v>0</v>
      </c>
      <c r="Q20" s="28">
        <f>Q19+R19</f>
        <v>6492</v>
      </c>
      <c r="R20" s="30"/>
      <c r="S20" s="28">
        <f>S19+T19</f>
        <v>324</v>
      </c>
      <c r="T20" s="30"/>
      <c r="U20" s="28">
        <f>U19+V19</f>
        <v>324</v>
      </c>
      <c r="V20" s="30"/>
      <c r="W20" s="28">
        <f>W19+X19</f>
        <v>1366</v>
      </c>
      <c r="X20" s="30"/>
      <c r="Y20" s="28">
        <f>Y19+Z19</f>
        <v>0</v>
      </c>
      <c r="Z20" s="30"/>
      <c r="AA20" s="28">
        <f>AA19+AB19</f>
        <v>8506</v>
      </c>
      <c r="AB20" s="30"/>
      <c r="AC20" s="24">
        <f>Q20+S20+U20+W20+Y20</f>
        <v>8506</v>
      </c>
      <c r="AE20" s="5" t="s">
        <v>0</v>
      </c>
      <c r="AF20" s="31">
        <f>IFERROR(B20/Q20,"N.A.")</f>
        <v>9306.7282809611843</v>
      </c>
      <c r="AG20" s="32"/>
      <c r="AH20" s="31">
        <f>IFERROR(D20/S20,"N.A.")</f>
        <v>18066.358024691359</v>
      </c>
      <c r="AI20" s="32"/>
      <c r="AJ20" s="31">
        <f>IFERROR(F20/U20,"N.A.")</f>
        <v>28541.975308641977</v>
      </c>
      <c r="AK20" s="32"/>
      <c r="AL20" s="31">
        <f>IFERROR(H20/W20,"N.A.")</f>
        <v>17156.874084919473</v>
      </c>
      <c r="AM20" s="32"/>
      <c r="AN20" s="31" t="str">
        <f>IFERROR(J20/Y20,"N.A.")</f>
        <v>N.A.</v>
      </c>
      <c r="AO20" s="32"/>
      <c r="AP20" s="31">
        <f>IFERROR(L20/AA20,"N.A.")</f>
        <v>11633.749118269458</v>
      </c>
      <c r="AQ20" s="32"/>
      <c r="AR20" s="17">
        <f>IFERROR(N20/AC20, "N.A.")</f>
        <v>11633.749118269458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715950</v>
      </c>
      <c r="C27" s="2"/>
      <c r="D27" s="2">
        <v>3633500</v>
      </c>
      <c r="E27" s="2"/>
      <c r="F27" s="2"/>
      <c r="G27" s="2"/>
      <c r="H27" s="2">
        <v>12600900</v>
      </c>
      <c r="I27" s="2"/>
      <c r="J27" s="2"/>
      <c r="K27" s="2"/>
      <c r="L27" s="1">
        <f t="shared" ref="L27:M30" si="12">B27+D27+F27+H27+J27</f>
        <v>16950350</v>
      </c>
      <c r="M27" s="13">
        <f t="shared" si="12"/>
        <v>0</v>
      </c>
      <c r="N27" s="14">
        <f>L27+M27</f>
        <v>16950350</v>
      </c>
      <c r="P27" s="3" t="s">
        <v>12</v>
      </c>
      <c r="Q27" s="2">
        <v>111</v>
      </c>
      <c r="R27" s="2">
        <v>0</v>
      </c>
      <c r="S27" s="2">
        <v>169</v>
      </c>
      <c r="T27" s="2">
        <v>0</v>
      </c>
      <c r="U27" s="2">
        <v>0</v>
      </c>
      <c r="V27" s="2">
        <v>0</v>
      </c>
      <c r="W27" s="2">
        <v>773</v>
      </c>
      <c r="X27" s="2">
        <v>0</v>
      </c>
      <c r="Y27" s="2">
        <v>0</v>
      </c>
      <c r="Z27" s="2">
        <v>0</v>
      </c>
      <c r="AA27" s="1">
        <f t="shared" ref="AA27:AB30" si="13">Q27+S27+U27+W27+Y27</f>
        <v>1053</v>
      </c>
      <c r="AB27" s="13">
        <f t="shared" si="13"/>
        <v>0</v>
      </c>
      <c r="AC27" s="14">
        <f>AA27+AB27</f>
        <v>1053</v>
      </c>
      <c r="AE27" s="3" t="s">
        <v>12</v>
      </c>
      <c r="AF27" s="2">
        <f t="shared" ref="AF27:AR30" si="14">IFERROR(B27/Q27, "N.A.")</f>
        <v>6450</v>
      </c>
      <c r="AG27" s="2" t="str">
        <f t="shared" si="14"/>
        <v>N.A.</v>
      </c>
      <c r="AH27" s="2">
        <f t="shared" si="14"/>
        <v>21500</v>
      </c>
      <c r="AI27" s="2" t="str">
        <f t="shared" si="14"/>
        <v>N.A.</v>
      </c>
      <c r="AJ27" s="2" t="str">
        <f t="shared" si="14"/>
        <v>N.A.</v>
      </c>
      <c r="AK27" s="2" t="str">
        <f t="shared" si="14"/>
        <v>N.A.</v>
      </c>
      <c r="AL27" s="2">
        <f t="shared" si="14"/>
        <v>16301.293661060801</v>
      </c>
      <c r="AM27" s="2" t="str">
        <f t="shared" si="14"/>
        <v>N.A.</v>
      </c>
      <c r="AN27" s="2" t="str">
        <f t="shared" si="14"/>
        <v>N.A.</v>
      </c>
      <c r="AO27" s="2" t="str">
        <f t="shared" si="14"/>
        <v>N.A.</v>
      </c>
      <c r="AP27" s="15">
        <f t="shared" si="14"/>
        <v>16097.198480531813</v>
      </c>
      <c r="AQ27" s="16" t="str">
        <f t="shared" si="14"/>
        <v>N.A.</v>
      </c>
      <c r="AR27" s="14">
        <f t="shared" si="14"/>
        <v>16097.198480531813</v>
      </c>
    </row>
    <row r="28" spans="1:44" ht="15" customHeight="1" thickBot="1" x14ac:dyDescent="0.3">
      <c r="A28" s="3" t="s">
        <v>13</v>
      </c>
      <c r="B28" s="2">
        <v>0</v>
      </c>
      <c r="C28" s="2"/>
      <c r="D28" s="2"/>
      <c r="E28" s="2"/>
      <c r="F28" s="2"/>
      <c r="G28" s="2"/>
      <c r="H28" s="2"/>
      <c r="I28" s="2"/>
      <c r="J28" s="2"/>
      <c r="K28" s="2"/>
      <c r="L28" s="1">
        <f t="shared" si="12"/>
        <v>0</v>
      </c>
      <c r="M28" s="13">
        <f t="shared" si="12"/>
        <v>0</v>
      </c>
      <c r="N28" s="14">
        <f>L28+M28</f>
        <v>0</v>
      </c>
      <c r="P28" s="3" t="s">
        <v>13</v>
      </c>
      <c r="Q28" s="2">
        <v>618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3"/>
        <v>618</v>
      </c>
      <c r="AB28" s="13">
        <f t="shared" si="13"/>
        <v>0</v>
      </c>
      <c r="AC28" s="14">
        <f>AA28+AB28</f>
        <v>618</v>
      </c>
      <c r="AE28" s="3" t="s">
        <v>13</v>
      </c>
      <c r="AF28" s="2">
        <f t="shared" si="14"/>
        <v>0</v>
      </c>
      <c r="AG28" s="2" t="str">
        <f t="shared" si="14"/>
        <v>N.A.</v>
      </c>
      <c r="AH28" s="2" t="str">
        <f t="shared" si="14"/>
        <v>N.A.</v>
      </c>
      <c r="AI28" s="2" t="str">
        <f t="shared" si="14"/>
        <v>N.A.</v>
      </c>
      <c r="AJ28" s="2" t="str">
        <f t="shared" si="14"/>
        <v>N.A.</v>
      </c>
      <c r="AK28" s="2" t="str">
        <f t="shared" si="14"/>
        <v>N.A.</v>
      </c>
      <c r="AL28" s="2" t="str">
        <f t="shared" si="14"/>
        <v>N.A.</v>
      </c>
      <c r="AM28" s="2" t="str">
        <f t="shared" si="14"/>
        <v>N.A.</v>
      </c>
      <c r="AN28" s="2" t="str">
        <f t="shared" si="14"/>
        <v>N.A.</v>
      </c>
      <c r="AO28" s="2" t="str">
        <f t="shared" si="14"/>
        <v>N.A.</v>
      </c>
      <c r="AP28" s="15">
        <f t="shared" si="14"/>
        <v>0</v>
      </c>
      <c r="AQ28" s="16" t="str">
        <f t="shared" si="14"/>
        <v>N.A.</v>
      </c>
      <c r="AR28" s="14">
        <f t="shared" si="14"/>
        <v>0</v>
      </c>
    </row>
    <row r="29" spans="1:44" ht="15" customHeight="1" thickBot="1" x14ac:dyDescent="0.3">
      <c r="A29" s="3" t="s">
        <v>14</v>
      </c>
      <c r="B29" s="2">
        <v>3075030</v>
      </c>
      <c r="C29" s="2">
        <v>32209930</v>
      </c>
      <c r="D29" s="2">
        <v>0</v>
      </c>
      <c r="E29" s="2">
        <v>2220000</v>
      </c>
      <c r="F29" s="2"/>
      <c r="G29" s="2">
        <v>3520000</v>
      </c>
      <c r="H29" s="2"/>
      <c r="I29" s="2">
        <v>1899100</v>
      </c>
      <c r="J29" s="2"/>
      <c r="K29" s="2"/>
      <c r="L29" s="1">
        <f t="shared" si="12"/>
        <v>3075030</v>
      </c>
      <c r="M29" s="13">
        <f t="shared" si="12"/>
        <v>39849030</v>
      </c>
      <c r="N29" s="14">
        <f>L29+M29</f>
        <v>42924060</v>
      </c>
      <c r="P29" s="3" t="s">
        <v>14</v>
      </c>
      <c r="Q29" s="2">
        <v>528</v>
      </c>
      <c r="R29" s="2">
        <v>2319</v>
      </c>
      <c r="S29" s="2">
        <v>44</v>
      </c>
      <c r="T29" s="2">
        <v>111</v>
      </c>
      <c r="U29" s="2">
        <v>0</v>
      </c>
      <c r="V29" s="2">
        <v>213</v>
      </c>
      <c r="W29" s="2">
        <v>0</v>
      </c>
      <c r="X29" s="2">
        <v>123</v>
      </c>
      <c r="Y29" s="2">
        <v>0</v>
      </c>
      <c r="Z29" s="2">
        <v>0</v>
      </c>
      <c r="AA29" s="1">
        <f t="shared" si="13"/>
        <v>572</v>
      </c>
      <c r="AB29" s="13">
        <f t="shared" si="13"/>
        <v>2766</v>
      </c>
      <c r="AC29" s="14">
        <f>AA29+AB29</f>
        <v>3338</v>
      </c>
      <c r="AE29" s="3" t="s">
        <v>14</v>
      </c>
      <c r="AF29" s="2">
        <f t="shared" si="14"/>
        <v>5823.920454545455</v>
      </c>
      <c r="AG29" s="2">
        <f t="shared" si="14"/>
        <v>13889.577404053471</v>
      </c>
      <c r="AH29" s="2">
        <f t="shared" si="14"/>
        <v>0</v>
      </c>
      <c r="AI29" s="2">
        <f t="shared" si="14"/>
        <v>20000</v>
      </c>
      <c r="AJ29" s="2" t="str">
        <f t="shared" si="14"/>
        <v>N.A.</v>
      </c>
      <c r="AK29" s="2">
        <f t="shared" si="14"/>
        <v>16525.821596244132</v>
      </c>
      <c r="AL29" s="2" t="str">
        <f t="shared" si="14"/>
        <v>N.A.</v>
      </c>
      <c r="AM29" s="2">
        <f t="shared" si="14"/>
        <v>15439.837398373984</v>
      </c>
      <c r="AN29" s="2" t="str">
        <f t="shared" si="14"/>
        <v>N.A.</v>
      </c>
      <c r="AO29" s="2" t="str">
        <f t="shared" si="14"/>
        <v>N.A.</v>
      </c>
      <c r="AP29" s="15">
        <f t="shared" si="14"/>
        <v>5375.9265734265737</v>
      </c>
      <c r="AQ29" s="16">
        <f t="shared" si="14"/>
        <v>14406.735357917571</v>
      </c>
      <c r="AR29" s="14">
        <f t="shared" si="14"/>
        <v>12859.215098861594</v>
      </c>
    </row>
    <row r="30" spans="1:44" ht="15" customHeight="1" thickBot="1" x14ac:dyDescent="0.3">
      <c r="A30" s="3" t="s">
        <v>15</v>
      </c>
      <c r="B30" s="2">
        <v>1816750</v>
      </c>
      <c r="C30" s="2"/>
      <c r="D30" s="2"/>
      <c r="E30" s="2"/>
      <c r="F30" s="2"/>
      <c r="G30" s="2"/>
      <c r="H30" s="2"/>
      <c r="I30" s="2"/>
      <c r="J30" s="2"/>
      <c r="K30" s="2"/>
      <c r="L30" s="1">
        <f t="shared" si="12"/>
        <v>1816750</v>
      </c>
      <c r="M30" s="13">
        <f t="shared" si="12"/>
        <v>0</v>
      </c>
      <c r="N30" s="14">
        <f>L30+M30</f>
        <v>1816750</v>
      </c>
      <c r="P30" s="3" t="s">
        <v>15</v>
      </c>
      <c r="Q30" s="2">
        <v>169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1">
        <f t="shared" si="13"/>
        <v>169</v>
      </c>
      <c r="AB30" s="13">
        <f t="shared" si="13"/>
        <v>0</v>
      </c>
      <c r="AC30" s="22">
        <f>AA30+AB30</f>
        <v>169</v>
      </c>
      <c r="AE30" s="3" t="s">
        <v>15</v>
      </c>
      <c r="AF30" s="2">
        <f t="shared" si="14"/>
        <v>10750</v>
      </c>
      <c r="AG30" s="2" t="str">
        <f t="shared" si="14"/>
        <v>N.A.</v>
      </c>
      <c r="AH30" s="2" t="str">
        <f t="shared" si="14"/>
        <v>N.A.</v>
      </c>
      <c r="AI30" s="2" t="str">
        <f t="shared" si="14"/>
        <v>N.A.</v>
      </c>
      <c r="AJ30" s="2" t="str">
        <f t="shared" si="14"/>
        <v>N.A.</v>
      </c>
      <c r="AK30" s="2" t="str">
        <f t="shared" si="14"/>
        <v>N.A.</v>
      </c>
      <c r="AL30" s="2" t="str">
        <f t="shared" si="14"/>
        <v>N.A.</v>
      </c>
      <c r="AM30" s="2" t="str">
        <f t="shared" si="14"/>
        <v>N.A.</v>
      </c>
      <c r="AN30" s="2" t="str">
        <f t="shared" si="14"/>
        <v>N.A.</v>
      </c>
      <c r="AO30" s="2" t="str">
        <f t="shared" si="14"/>
        <v>N.A.</v>
      </c>
      <c r="AP30" s="15">
        <f t="shared" si="14"/>
        <v>10750</v>
      </c>
      <c r="AQ30" s="16" t="str">
        <f t="shared" si="14"/>
        <v>N.A.</v>
      </c>
      <c r="AR30" s="14">
        <f t="shared" si="14"/>
        <v>10750</v>
      </c>
    </row>
    <row r="31" spans="1:44" ht="15" customHeight="1" thickBot="1" x14ac:dyDescent="0.3">
      <c r="A31" s="4" t="s">
        <v>16</v>
      </c>
      <c r="B31" s="2">
        <v>5607730.0000000009</v>
      </c>
      <c r="C31" s="2">
        <v>32209930</v>
      </c>
      <c r="D31" s="2">
        <v>3633500</v>
      </c>
      <c r="E31" s="2">
        <v>2220000</v>
      </c>
      <c r="F31" s="2"/>
      <c r="G31" s="2">
        <v>3520000</v>
      </c>
      <c r="H31" s="2">
        <v>12600900</v>
      </c>
      <c r="I31" s="2">
        <v>1899100</v>
      </c>
      <c r="J31" s="2"/>
      <c r="K31" s="2"/>
      <c r="L31" s="1">
        <f t="shared" ref="L31" si="15">B31+D31+F31+H31+J31</f>
        <v>21842130</v>
      </c>
      <c r="M31" s="13">
        <f t="shared" ref="M31" si="16">C31+E31+G31+I31+K31</f>
        <v>39849030</v>
      </c>
      <c r="N31" s="22">
        <f>L31+M31</f>
        <v>61691160</v>
      </c>
      <c r="P31" s="4" t="s">
        <v>16</v>
      </c>
      <c r="Q31" s="2">
        <v>1426</v>
      </c>
      <c r="R31" s="2">
        <v>2319</v>
      </c>
      <c r="S31" s="2">
        <v>213</v>
      </c>
      <c r="T31" s="2">
        <v>111</v>
      </c>
      <c r="U31" s="2">
        <v>0</v>
      </c>
      <c r="V31" s="2">
        <v>213</v>
      </c>
      <c r="W31" s="2">
        <v>773</v>
      </c>
      <c r="X31" s="2">
        <v>123</v>
      </c>
      <c r="Y31" s="2">
        <v>0</v>
      </c>
      <c r="Z31" s="2">
        <v>0</v>
      </c>
      <c r="AA31" s="1">
        <f t="shared" ref="AA31" si="17">Q31+S31+U31+W31+Y31</f>
        <v>2412</v>
      </c>
      <c r="AB31" s="13">
        <f t="shared" ref="AB31" si="18">R31+T31+V31+X31+Z31</f>
        <v>2766</v>
      </c>
      <c r="AC31" s="14">
        <f>AA31+AB31</f>
        <v>5178</v>
      </c>
      <c r="AE31" s="4" t="s">
        <v>16</v>
      </c>
      <c r="AF31" s="2">
        <f t="shared" ref="AF31:AO31" si="19">IFERROR(B31/Q31, "N.A.")</f>
        <v>3932.4894810659193</v>
      </c>
      <c r="AG31" s="2">
        <f t="shared" si="19"/>
        <v>13889.577404053471</v>
      </c>
      <c r="AH31" s="2">
        <f t="shared" si="19"/>
        <v>17058.685446009389</v>
      </c>
      <c r="AI31" s="2">
        <f t="shared" si="19"/>
        <v>20000</v>
      </c>
      <c r="AJ31" s="2" t="str">
        <f t="shared" si="19"/>
        <v>N.A.</v>
      </c>
      <c r="AK31" s="2">
        <f t="shared" si="19"/>
        <v>16525.821596244132</v>
      </c>
      <c r="AL31" s="2">
        <f t="shared" si="19"/>
        <v>16301.293661060801</v>
      </c>
      <c r="AM31" s="2">
        <f t="shared" si="19"/>
        <v>15439.837398373984</v>
      </c>
      <c r="AN31" s="2" t="str">
        <f t="shared" si="19"/>
        <v>N.A.</v>
      </c>
      <c r="AO31" s="2" t="str">
        <f t="shared" si="19"/>
        <v>N.A.</v>
      </c>
      <c r="AP31" s="15">
        <f t="shared" ref="AP31" si="20">IFERROR(L31/AA31, "N.A.")</f>
        <v>9055.6094527363184</v>
      </c>
      <c r="AQ31" s="16">
        <f t="shared" ref="AQ31" si="21">IFERROR(M31/AB31, "N.A.")</f>
        <v>14406.735357917571</v>
      </c>
      <c r="AR31" s="14">
        <f t="shared" ref="AR31" si="22">IFERROR(N31/AC31, "N.A.")</f>
        <v>11914.090382387021</v>
      </c>
    </row>
    <row r="32" spans="1:44" ht="15" customHeight="1" thickBot="1" x14ac:dyDescent="0.3">
      <c r="A32" s="5" t="s">
        <v>0</v>
      </c>
      <c r="B32" s="28">
        <f>B31+C31</f>
        <v>37817660</v>
      </c>
      <c r="C32" s="30"/>
      <c r="D32" s="28">
        <f>D31+E31</f>
        <v>5853500</v>
      </c>
      <c r="E32" s="30"/>
      <c r="F32" s="28">
        <f>F31+G31</f>
        <v>3520000</v>
      </c>
      <c r="G32" s="30"/>
      <c r="H32" s="28">
        <f>H31+I31</f>
        <v>14500000</v>
      </c>
      <c r="I32" s="30"/>
      <c r="J32" s="28">
        <f>J31+K31</f>
        <v>0</v>
      </c>
      <c r="K32" s="30"/>
      <c r="L32" s="28">
        <f>L31+M31</f>
        <v>61691160</v>
      </c>
      <c r="M32" s="29"/>
      <c r="N32" s="23">
        <f>B32+D32+F32+H32+J32</f>
        <v>61691160</v>
      </c>
      <c r="P32" s="5" t="s">
        <v>0</v>
      </c>
      <c r="Q32" s="28">
        <f>Q31+R31</f>
        <v>3745</v>
      </c>
      <c r="R32" s="30"/>
      <c r="S32" s="28">
        <f>S31+T31</f>
        <v>324</v>
      </c>
      <c r="T32" s="30"/>
      <c r="U32" s="28">
        <f>U31+V31</f>
        <v>213</v>
      </c>
      <c r="V32" s="30"/>
      <c r="W32" s="28">
        <f>W31+X31</f>
        <v>896</v>
      </c>
      <c r="X32" s="30"/>
      <c r="Y32" s="28">
        <f>Y31+Z31</f>
        <v>0</v>
      </c>
      <c r="Z32" s="30"/>
      <c r="AA32" s="28">
        <f>AA31+AB31</f>
        <v>5178</v>
      </c>
      <c r="AB32" s="30"/>
      <c r="AC32" s="24">
        <f>Q32+S32+U32+W32+Y32</f>
        <v>5178</v>
      </c>
      <c r="AE32" s="5" t="s">
        <v>0</v>
      </c>
      <c r="AF32" s="31">
        <f>IFERROR(B32/Q32,"N.A.")</f>
        <v>10098.173564753004</v>
      </c>
      <c r="AG32" s="32"/>
      <c r="AH32" s="31">
        <f>IFERROR(D32/S32,"N.A.")</f>
        <v>18066.358024691359</v>
      </c>
      <c r="AI32" s="32"/>
      <c r="AJ32" s="31">
        <f>IFERROR(F32/U32,"N.A.")</f>
        <v>16525.821596244132</v>
      </c>
      <c r="AK32" s="32"/>
      <c r="AL32" s="31">
        <f>IFERROR(H32/W32,"N.A.")</f>
        <v>16183.035714285714</v>
      </c>
      <c r="AM32" s="32"/>
      <c r="AN32" s="31" t="str">
        <f>IFERROR(J32/Y32,"N.A.")</f>
        <v>N.A.</v>
      </c>
      <c r="AO32" s="32"/>
      <c r="AP32" s="31">
        <f>IFERROR(L32/AA32,"N.A.")</f>
        <v>11914.090382387021</v>
      </c>
      <c r="AQ32" s="32"/>
      <c r="AR32" s="17">
        <f>IFERROR(N32/AC32, "N.A.")</f>
        <v>11914.090382387021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/>
      <c r="C39" s="2"/>
      <c r="D39" s="2"/>
      <c r="E39" s="2"/>
      <c r="F39" s="2">
        <v>5727600</v>
      </c>
      <c r="G39" s="2"/>
      <c r="H39" s="2">
        <v>508690</v>
      </c>
      <c r="I39" s="2"/>
      <c r="J39" s="2"/>
      <c r="K39" s="2"/>
      <c r="L39" s="1">
        <f t="shared" ref="L39:M42" si="23">B39+D39+F39+H39+J39</f>
        <v>6236290</v>
      </c>
      <c r="M39" s="13">
        <f t="shared" si="23"/>
        <v>0</v>
      </c>
      <c r="N39" s="14">
        <f>L39+M39</f>
        <v>6236290</v>
      </c>
      <c r="P39" s="3" t="s">
        <v>12</v>
      </c>
      <c r="Q39" s="2">
        <v>0</v>
      </c>
      <c r="R39" s="2">
        <v>0</v>
      </c>
      <c r="S39" s="2">
        <v>0</v>
      </c>
      <c r="T39" s="2">
        <v>0</v>
      </c>
      <c r="U39" s="2">
        <v>111</v>
      </c>
      <c r="V39" s="2">
        <v>0</v>
      </c>
      <c r="W39" s="2">
        <v>169</v>
      </c>
      <c r="X39" s="2">
        <v>0</v>
      </c>
      <c r="Y39" s="2">
        <v>0</v>
      </c>
      <c r="Z39" s="2">
        <v>0</v>
      </c>
      <c r="AA39" s="1">
        <f t="shared" ref="AA39:AB42" si="24">Q39+S39+U39+W39+Y39</f>
        <v>280</v>
      </c>
      <c r="AB39" s="13">
        <f t="shared" si="24"/>
        <v>0</v>
      </c>
      <c r="AC39" s="14">
        <f>AA39+AB39</f>
        <v>280</v>
      </c>
      <c r="AE39" s="3" t="s">
        <v>12</v>
      </c>
      <c r="AF39" s="2" t="str">
        <f t="shared" ref="AF39:AR42" si="25">IFERROR(B39/Q39, "N.A.")</f>
        <v>N.A.</v>
      </c>
      <c r="AG39" s="2" t="str">
        <f t="shared" si="25"/>
        <v>N.A.</v>
      </c>
      <c r="AH39" s="2" t="str">
        <f t="shared" si="25"/>
        <v>N.A.</v>
      </c>
      <c r="AI39" s="2" t="str">
        <f t="shared" si="25"/>
        <v>N.A.</v>
      </c>
      <c r="AJ39" s="2">
        <f t="shared" si="25"/>
        <v>51600</v>
      </c>
      <c r="AK39" s="2" t="str">
        <f t="shared" si="25"/>
        <v>N.A.</v>
      </c>
      <c r="AL39" s="2">
        <f t="shared" si="25"/>
        <v>3010</v>
      </c>
      <c r="AM39" s="2" t="str">
        <f t="shared" si="25"/>
        <v>N.A.</v>
      </c>
      <c r="AN39" s="2" t="str">
        <f t="shared" si="25"/>
        <v>N.A.</v>
      </c>
      <c r="AO39" s="2" t="str">
        <f t="shared" si="25"/>
        <v>N.A.</v>
      </c>
      <c r="AP39" s="15">
        <f t="shared" si="25"/>
        <v>22272.464285714286</v>
      </c>
      <c r="AQ39" s="16" t="str">
        <f t="shared" si="25"/>
        <v>N.A.</v>
      </c>
      <c r="AR39" s="14">
        <f t="shared" si="25"/>
        <v>22272.464285714286</v>
      </c>
    </row>
    <row r="40" spans="1:44" ht="15" customHeight="1" thickBot="1" x14ac:dyDescent="0.3">
      <c r="A40" s="3" t="s">
        <v>13</v>
      </c>
      <c r="B40" s="2">
        <v>1308060</v>
      </c>
      <c r="C40" s="2"/>
      <c r="D40" s="2"/>
      <c r="E40" s="2"/>
      <c r="F40" s="2"/>
      <c r="G40" s="2"/>
      <c r="H40" s="2"/>
      <c r="I40" s="2"/>
      <c r="J40" s="2"/>
      <c r="K40" s="2"/>
      <c r="L40" s="1">
        <f t="shared" si="23"/>
        <v>1308060</v>
      </c>
      <c r="M40" s="13">
        <f t="shared" si="23"/>
        <v>0</v>
      </c>
      <c r="N40" s="14">
        <f>L40+M40</f>
        <v>1308060</v>
      </c>
      <c r="P40" s="3" t="s">
        <v>13</v>
      </c>
      <c r="Q40" s="2">
        <v>169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4"/>
        <v>169</v>
      </c>
      <c r="AB40" s="13">
        <f t="shared" si="24"/>
        <v>0</v>
      </c>
      <c r="AC40" s="14">
        <f>AA40+AB40</f>
        <v>169</v>
      </c>
      <c r="AE40" s="3" t="s">
        <v>13</v>
      </c>
      <c r="AF40" s="2">
        <f t="shared" si="25"/>
        <v>7740</v>
      </c>
      <c r="AG40" s="2" t="str">
        <f t="shared" si="25"/>
        <v>N.A.</v>
      </c>
      <c r="AH40" s="2" t="str">
        <f t="shared" si="25"/>
        <v>N.A.</v>
      </c>
      <c r="AI40" s="2" t="str">
        <f t="shared" si="25"/>
        <v>N.A.</v>
      </c>
      <c r="AJ40" s="2" t="str">
        <f t="shared" si="25"/>
        <v>N.A.</v>
      </c>
      <c r="AK40" s="2" t="str">
        <f t="shared" si="25"/>
        <v>N.A.</v>
      </c>
      <c r="AL40" s="2" t="str">
        <f t="shared" si="25"/>
        <v>N.A.</v>
      </c>
      <c r="AM40" s="2" t="str">
        <f t="shared" si="25"/>
        <v>N.A.</v>
      </c>
      <c r="AN40" s="2" t="str">
        <f t="shared" si="25"/>
        <v>N.A.</v>
      </c>
      <c r="AO40" s="2" t="str">
        <f t="shared" si="25"/>
        <v>N.A.</v>
      </c>
      <c r="AP40" s="15">
        <f t="shared" si="25"/>
        <v>7740</v>
      </c>
      <c r="AQ40" s="16" t="str">
        <f t="shared" si="25"/>
        <v>N.A.</v>
      </c>
      <c r="AR40" s="14">
        <f t="shared" si="25"/>
        <v>7740</v>
      </c>
    </row>
    <row r="41" spans="1:44" ht="15" customHeight="1" thickBot="1" x14ac:dyDescent="0.3">
      <c r="A41" s="3" t="s">
        <v>14</v>
      </c>
      <c r="B41" s="2">
        <v>5544079.9999999991</v>
      </c>
      <c r="C41" s="2">
        <v>15749480.000000004</v>
      </c>
      <c r="D41" s="2"/>
      <c r="E41" s="2"/>
      <c r="F41" s="2"/>
      <c r="G41" s="2"/>
      <c r="H41" s="2"/>
      <c r="I41" s="2">
        <v>8427600</v>
      </c>
      <c r="J41" s="2"/>
      <c r="K41" s="2"/>
      <c r="L41" s="1">
        <f t="shared" si="23"/>
        <v>5544079.9999999991</v>
      </c>
      <c r="M41" s="13">
        <f t="shared" si="23"/>
        <v>24177080.000000004</v>
      </c>
      <c r="N41" s="14">
        <f>L41+M41</f>
        <v>29721160.000000004</v>
      </c>
      <c r="P41" s="3" t="s">
        <v>14</v>
      </c>
      <c r="Q41" s="2">
        <v>604</v>
      </c>
      <c r="R41" s="2">
        <v>1974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301</v>
      </c>
      <c r="Y41" s="2">
        <v>0</v>
      </c>
      <c r="Z41" s="2">
        <v>0</v>
      </c>
      <c r="AA41" s="1">
        <f t="shared" si="24"/>
        <v>604</v>
      </c>
      <c r="AB41" s="13">
        <f t="shared" si="24"/>
        <v>2275</v>
      </c>
      <c r="AC41" s="14">
        <f>AA41+AB41</f>
        <v>2879</v>
      </c>
      <c r="AE41" s="3" t="s">
        <v>14</v>
      </c>
      <c r="AF41" s="2">
        <f t="shared" si="25"/>
        <v>9178.9403973509925</v>
      </c>
      <c r="AG41" s="2">
        <f t="shared" si="25"/>
        <v>7978.4599797365772</v>
      </c>
      <c r="AH41" s="2" t="str">
        <f t="shared" si="25"/>
        <v>N.A.</v>
      </c>
      <c r="AI41" s="2" t="str">
        <f t="shared" si="25"/>
        <v>N.A.</v>
      </c>
      <c r="AJ41" s="2" t="str">
        <f t="shared" si="25"/>
        <v>N.A.</v>
      </c>
      <c r="AK41" s="2" t="str">
        <f t="shared" si="25"/>
        <v>N.A.</v>
      </c>
      <c r="AL41" s="2" t="str">
        <f t="shared" si="25"/>
        <v>N.A.</v>
      </c>
      <c r="AM41" s="2">
        <f t="shared" si="25"/>
        <v>27998.671096345515</v>
      </c>
      <c r="AN41" s="2" t="str">
        <f t="shared" si="25"/>
        <v>N.A.</v>
      </c>
      <c r="AO41" s="2" t="str">
        <f t="shared" si="25"/>
        <v>N.A.</v>
      </c>
      <c r="AP41" s="15">
        <f t="shared" si="25"/>
        <v>9178.9403973509925</v>
      </c>
      <c r="AQ41" s="16">
        <f t="shared" si="25"/>
        <v>10627.287912087913</v>
      </c>
      <c r="AR41" s="14">
        <f t="shared" si="25"/>
        <v>10323.431747134424</v>
      </c>
    </row>
    <row r="42" spans="1:44" ht="15" customHeight="1" thickBot="1" x14ac:dyDescent="0.3">
      <c r="A42" s="3" t="s">
        <v>15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1">
        <f t="shared" si="23"/>
        <v>0</v>
      </c>
      <c r="M42" s="13">
        <f t="shared" si="23"/>
        <v>0</v>
      </c>
      <c r="N42" s="14">
        <f>L42+M42</f>
        <v>0</v>
      </c>
      <c r="P42" s="3" t="s">
        <v>15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1">
        <f t="shared" si="24"/>
        <v>0</v>
      </c>
      <c r="AB42" s="13">
        <f t="shared" si="24"/>
        <v>0</v>
      </c>
      <c r="AC42" s="14">
        <f>AA42+AB42</f>
        <v>0</v>
      </c>
      <c r="AE42" s="3" t="s">
        <v>15</v>
      </c>
      <c r="AF42" s="2" t="str">
        <f t="shared" si="25"/>
        <v>N.A.</v>
      </c>
      <c r="AG42" s="2" t="str">
        <f t="shared" si="25"/>
        <v>N.A.</v>
      </c>
      <c r="AH42" s="2" t="str">
        <f t="shared" si="25"/>
        <v>N.A.</v>
      </c>
      <c r="AI42" s="2" t="str">
        <f t="shared" si="25"/>
        <v>N.A.</v>
      </c>
      <c r="AJ42" s="2" t="str">
        <f t="shared" si="25"/>
        <v>N.A.</v>
      </c>
      <c r="AK42" s="2" t="str">
        <f t="shared" si="25"/>
        <v>N.A.</v>
      </c>
      <c r="AL42" s="2" t="str">
        <f t="shared" si="25"/>
        <v>N.A.</v>
      </c>
      <c r="AM42" s="2" t="str">
        <f t="shared" si="25"/>
        <v>N.A.</v>
      </c>
      <c r="AN42" s="2" t="str">
        <f t="shared" si="25"/>
        <v>N.A.</v>
      </c>
      <c r="AO42" s="2" t="str">
        <f t="shared" si="25"/>
        <v>N.A.</v>
      </c>
      <c r="AP42" s="15" t="str">
        <f t="shared" si="25"/>
        <v>N.A.</v>
      </c>
      <c r="AQ42" s="16" t="str">
        <f t="shared" si="25"/>
        <v>N.A.</v>
      </c>
      <c r="AR42" s="14" t="str">
        <f t="shared" si="25"/>
        <v>N.A.</v>
      </c>
    </row>
    <row r="43" spans="1:44" ht="15" customHeight="1" thickBot="1" x14ac:dyDescent="0.3">
      <c r="A43" s="4" t="s">
        <v>16</v>
      </c>
      <c r="B43" s="2">
        <v>6852140</v>
      </c>
      <c r="C43" s="2">
        <v>15749480.000000004</v>
      </c>
      <c r="D43" s="2"/>
      <c r="E43" s="2"/>
      <c r="F43" s="2">
        <v>5727600</v>
      </c>
      <c r="G43" s="2"/>
      <c r="H43" s="2">
        <v>508690</v>
      </c>
      <c r="I43" s="2">
        <v>8427600</v>
      </c>
      <c r="J43" s="2"/>
      <c r="K43" s="2"/>
      <c r="L43" s="1">
        <f t="shared" ref="L43" si="26">B43+D43+F43+H43+J43</f>
        <v>13088430</v>
      </c>
      <c r="M43" s="13">
        <f t="shared" ref="M43" si="27">C43+E43+G43+I43+K43</f>
        <v>24177080.000000004</v>
      </c>
      <c r="N43" s="22">
        <f>L43+M43</f>
        <v>37265510</v>
      </c>
      <c r="P43" s="4" t="s">
        <v>16</v>
      </c>
      <c r="Q43" s="2">
        <v>773</v>
      </c>
      <c r="R43" s="2">
        <v>1974</v>
      </c>
      <c r="S43" s="2">
        <v>0</v>
      </c>
      <c r="T43" s="2">
        <v>0</v>
      </c>
      <c r="U43" s="2">
        <v>111</v>
      </c>
      <c r="V43" s="2">
        <v>0</v>
      </c>
      <c r="W43" s="2">
        <v>169</v>
      </c>
      <c r="X43" s="2">
        <v>301</v>
      </c>
      <c r="Y43" s="2">
        <v>0</v>
      </c>
      <c r="Z43" s="2">
        <v>0</v>
      </c>
      <c r="AA43" s="1">
        <f t="shared" ref="AA43" si="28">Q43+S43+U43+W43+Y43</f>
        <v>1053</v>
      </c>
      <c r="AB43" s="13">
        <f t="shared" ref="AB43" si="29">R43+T43+V43+X43+Z43</f>
        <v>2275</v>
      </c>
      <c r="AC43" s="22">
        <f>AA43+AB43</f>
        <v>3328</v>
      </c>
      <c r="AE43" s="4" t="s">
        <v>16</v>
      </c>
      <c r="AF43" s="2">
        <f t="shared" ref="AF43:AO43" si="30">IFERROR(B43/Q43, "N.A.")</f>
        <v>8864.3467011642952</v>
      </c>
      <c r="AG43" s="2">
        <f t="shared" si="30"/>
        <v>7978.4599797365772</v>
      </c>
      <c r="AH43" s="2" t="str">
        <f t="shared" si="30"/>
        <v>N.A.</v>
      </c>
      <c r="AI43" s="2" t="str">
        <f t="shared" si="30"/>
        <v>N.A.</v>
      </c>
      <c r="AJ43" s="2">
        <f t="shared" si="30"/>
        <v>51600</v>
      </c>
      <c r="AK43" s="2" t="str">
        <f t="shared" si="30"/>
        <v>N.A.</v>
      </c>
      <c r="AL43" s="2">
        <f t="shared" si="30"/>
        <v>3010</v>
      </c>
      <c r="AM43" s="2">
        <f t="shared" si="30"/>
        <v>27998.671096345515</v>
      </c>
      <c r="AN43" s="2" t="str">
        <f t="shared" si="30"/>
        <v>N.A.</v>
      </c>
      <c r="AO43" s="2" t="str">
        <f t="shared" si="30"/>
        <v>N.A.</v>
      </c>
      <c r="AP43" s="15">
        <f t="shared" ref="AP43" si="31">IFERROR(L43/AA43, "N.A.")</f>
        <v>12429.658119658119</v>
      </c>
      <c r="AQ43" s="16">
        <f t="shared" ref="AQ43" si="32">IFERROR(M43/AB43, "N.A.")</f>
        <v>10627.287912087913</v>
      </c>
      <c r="AR43" s="14">
        <f t="shared" ref="AR43" si="33">IFERROR(N43/AC43, "N.A.")</f>
        <v>11197.569110576924</v>
      </c>
    </row>
    <row r="44" spans="1:44" ht="15" customHeight="1" thickBot="1" x14ac:dyDescent="0.3">
      <c r="A44" s="5" t="s">
        <v>0</v>
      </c>
      <c r="B44" s="28">
        <f>B43+C43</f>
        <v>22601620.000000004</v>
      </c>
      <c r="C44" s="30"/>
      <c r="D44" s="28">
        <f>D43+E43</f>
        <v>0</v>
      </c>
      <c r="E44" s="30"/>
      <c r="F44" s="28">
        <f>F43+G43</f>
        <v>5727600</v>
      </c>
      <c r="G44" s="30"/>
      <c r="H44" s="28">
        <f>H43+I43</f>
        <v>8936290</v>
      </c>
      <c r="I44" s="30"/>
      <c r="J44" s="28">
        <f>J43+K43</f>
        <v>0</v>
      </c>
      <c r="K44" s="30"/>
      <c r="L44" s="28">
        <f>L43+M43</f>
        <v>37265510</v>
      </c>
      <c r="M44" s="29"/>
      <c r="N44" s="23">
        <f>B44+D44+F44+H44+J44</f>
        <v>37265510</v>
      </c>
      <c r="P44" s="5" t="s">
        <v>0</v>
      </c>
      <c r="Q44" s="28">
        <f>Q43+R43</f>
        <v>2747</v>
      </c>
      <c r="R44" s="30"/>
      <c r="S44" s="28">
        <f>S43+T43</f>
        <v>0</v>
      </c>
      <c r="T44" s="30"/>
      <c r="U44" s="28">
        <f>U43+V43</f>
        <v>111</v>
      </c>
      <c r="V44" s="30"/>
      <c r="W44" s="28">
        <f>W43+X43</f>
        <v>470</v>
      </c>
      <c r="X44" s="30"/>
      <c r="Y44" s="28">
        <f>Y43+Z43</f>
        <v>0</v>
      </c>
      <c r="Z44" s="30"/>
      <c r="AA44" s="28">
        <f>AA43+AB43</f>
        <v>3328</v>
      </c>
      <c r="AB44" s="29"/>
      <c r="AC44" s="23">
        <f>Q44+S44+U44+W44+Y44</f>
        <v>3328</v>
      </c>
      <c r="AE44" s="5" t="s">
        <v>0</v>
      </c>
      <c r="AF44" s="31">
        <f>IFERROR(B44/Q44,"N.A.")</f>
        <v>8227.7466326902086</v>
      </c>
      <c r="AG44" s="32"/>
      <c r="AH44" s="31" t="str">
        <f>IFERROR(D44/S44,"N.A.")</f>
        <v>N.A.</v>
      </c>
      <c r="AI44" s="32"/>
      <c r="AJ44" s="31">
        <f>IFERROR(F44/U44,"N.A.")</f>
        <v>51600</v>
      </c>
      <c r="AK44" s="32"/>
      <c r="AL44" s="31">
        <f>IFERROR(H44/W44,"N.A.")</f>
        <v>19013.382978723403</v>
      </c>
      <c r="AM44" s="32"/>
      <c r="AN44" s="31" t="str">
        <f>IFERROR(J44/Y44,"N.A.")</f>
        <v>N.A.</v>
      </c>
      <c r="AO44" s="32"/>
      <c r="AP44" s="31">
        <f>IFERROR(L44/AA44,"N.A.")</f>
        <v>11197.569110576924</v>
      </c>
      <c r="AQ44" s="32"/>
      <c r="AR44" s="17">
        <f>IFERROR(N44/AC44, "N.A.")</f>
        <v>11197.569110576924</v>
      </c>
    </row>
  </sheetData>
  <mergeCells count="144">
    <mergeCell ref="B44:C44"/>
    <mergeCell ref="D44:E44"/>
    <mergeCell ref="F44:G44"/>
    <mergeCell ref="H44:I44"/>
    <mergeCell ref="J44:K44"/>
    <mergeCell ref="Q44:R44"/>
    <mergeCell ref="S44:T44"/>
    <mergeCell ref="U44:V44"/>
    <mergeCell ref="W44:X44"/>
    <mergeCell ref="L44:M44"/>
    <mergeCell ref="Q37:R37"/>
    <mergeCell ref="S37:T37"/>
    <mergeCell ref="AF37:AG37"/>
    <mergeCell ref="AE35:AE38"/>
    <mergeCell ref="AF35:AQ35"/>
    <mergeCell ref="Y44:Z44"/>
    <mergeCell ref="AF44:AG44"/>
    <mergeCell ref="AH44:AI44"/>
    <mergeCell ref="AJ44:AK44"/>
    <mergeCell ref="AL44:AM44"/>
    <mergeCell ref="AN44:AO44"/>
    <mergeCell ref="AH37:AI37"/>
    <mergeCell ref="AA44:AB44"/>
    <mergeCell ref="AP44:AQ44"/>
    <mergeCell ref="AR35:AR38"/>
    <mergeCell ref="B36:E36"/>
    <mergeCell ref="F36:G37"/>
    <mergeCell ref="H36:I37"/>
    <mergeCell ref="J36:K37"/>
    <mergeCell ref="L36:M37"/>
    <mergeCell ref="Q36:T36"/>
    <mergeCell ref="U36:V37"/>
    <mergeCell ref="A35:A38"/>
    <mergeCell ref="B35:M35"/>
    <mergeCell ref="N35:N38"/>
    <mergeCell ref="P35:P38"/>
    <mergeCell ref="Q35:AB35"/>
    <mergeCell ref="AC35:AC38"/>
    <mergeCell ref="W36:X37"/>
    <mergeCell ref="Y36:Z37"/>
    <mergeCell ref="AA36:AB37"/>
    <mergeCell ref="AF36:AI36"/>
    <mergeCell ref="AJ36:AK37"/>
    <mergeCell ref="AL36:AM37"/>
    <mergeCell ref="AN36:AO37"/>
    <mergeCell ref="AP36:AQ37"/>
    <mergeCell ref="B37:C37"/>
    <mergeCell ref="D37:E37"/>
    <mergeCell ref="B32:C32"/>
    <mergeCell ref="D32:E32"/>
    <mergeCell ref="F32:G32"/>
    <mergeCell ref="H32:I32"/>
    <mergeCell ref="J32:K32"/>
    <mergeCell ref="Q32:R32"/>
    <mergeCell ref="S32:T32"/>
    <mergeCell ref="U32:V32"/>
    <mergeCell ref="W32:X32"/>
    <mergeCell ref="L32:M32"/>
    <mergeCell ref="Q25:R25"/>
    <mergeCell ref="S25:T25"/>
    <mergeCell ref="AF25:AG25"/>
    <mergeCell ref="AE23:AE26"/>
    <mergeCell ref="AF23:AQ23"/>
    <mergeCell ref="Y32:Z32"/>
    <mergeCell ref="AF32:AG32"/>
    <mergeCell ref="AH32:AI32"/>
    <mergeCell ref="AJ32:AK32"/>
    <mergeCell ref="AL32:AM32"/>
    <mergeCell ref="AN32:AO32"/>
    <mergeCell ref="AH25:AI25"/>
    <mergeCell ref="AA32:AB32"/>
    <mergeCell ref="AP32:AQ32"/>
    <mergeCell ref="AR23:AR26"/>
    <mergeCell ref="B24:E24"/>
    <mergeCell ref="F24:G25"/>
    <mergeCell ref="H24:I25"/>
    <mergeCell ref="J24:K25"/>
    <mergeCell ref="L24:M25"/>
    <mergeCell ref="Q24:T24"/>
    <mergeCell ref="U24:V25"/>
    <mergeCell ref="A23:A26"/>
    <mergeCell ref="B23:M23"/>
    <mergeCell ref="N23:N26"/>
    <mergeCell ref="P23:P26"/>
    <mergeCell ref="Q23:AB23"/>
    <mergeCell ref="AC23:AC26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B25:C25"/>
    <mergeCell ref="D25:E25"/>
    <mergeCell ref="B20:C20"/>
    <mergeCell ref="D20:E20"/>
    <mergeCell ref="F20:G20"/>
    <mergeCell ref="H20:I20"/>
    <mergeCell ref="J20:K20"/>
    <mergeCell ref="Q20:R20"/>
    <mergeCell ref="S20:T20"/>
    <mergeCell ref="U20:V20"/>
    <mergeCell ref="W20:X20"/>
    <mergeCell ref="L20:M20"/>
    <mergeCell ref="Q13:R13"/>
    <mergeCell ref="S13:T13"/>
    <mergeCell ref="AF13:AG13"/>
    <mergeCell ref="AE11:AE14"/>
    <mergeCell ref="AF11:AQ11"/>
    <mergeCell ref="Y20:Z20"/>
    <mergeCell ref="AF20:AG20"/>
    <mergeCell ref="AH20:AI20"/>
    <mergeCell ref="AJ20:AK20"/>
    <mergeCell ref="AL20:AM20"/>
    <mergeCell ref="AN20:AO20"/>
    <mergeCell ref="AH13:AI13"/>
    <mergeCell ref="AA20:AB20"/>
    <mergeCell ref="AP20:AQ20"/>
    <mergeCell ref="AR11:AR14"/>
    <mergeCell ref="B12:E12"/>
    <mergeCell ref="F12:G13"/>
    <mergeCell ref="H12:I13"/>
    <mergeCell ref="J12:K13"/>
    <mergeCell ref="L12:M13"/>
    <mergeCell ref="Q12:T12"/>
    <mergeCell ref="U12:V13"/>
    <mergeCell ref="A11:A14"/>
    <mergeCell ref="B11:M11"/>
    <mergeCell ref="N11:N14"/>
    <mergeCell ref="P11:P14"/>
    <mergeCell ref="Q11:AB11"/>
    <mergeCell ref="AC11:AC14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B13:C13"/>
    <mergeCell ref="D13:E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8"/>
  </sheetPr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/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441485661</v>
      </c>
      <c r="C15" s="2"/>
      <c r="D15" s="2">
        <v>88436220</v>
      </c>
      <c r="E15" s="2"/>
      <c r="F15" s="2">
        <v>227560410</v>
      </c>
      <c r="G15" s="2"/>
      <c r="H15" s="2">
        <v>943827532.99999976</v>
      </c>
      <c r="I15" s="2"/>
      <c r="J15" s="2">
        <v>0</v>
      </c>
      <c r="K15" s="2"/>
      <c r="L15" s="1">
        <f t="shared" ref="L15:M18" si="0">B15+D15+F15+H15+J15</f>
        <v>1701309823.9999998</v>
      </c>
      <c r="M15" s="13">
        <f t="shared" si="0"/>
        <v>0</v>
      </c>
      <c r="N15" s="14">
        <f>L15+M15</f>
        <v>1701309823.9999998</v>
      </c>
      <c r="P15" s="3" t="s">
        <v>12</v>
      </c>
      <c r="Q15" s="2">
        <v>49320</v>
      </c>
      <c r="R15" s="2">
        <v>0</v>
      </c>
      <c r="S15" s="2">
        <v>11100</v>
      </c>
      <c r="T15" s="2">
        <v>0</v>
      </c>
      <c r="U15" s="2">
        <v>18179</v>
      </c>
      <c r="V15" s="2">
        <v>0</v>
      </c>
      <c r="W15" s="2">
        <v>130734</v>
      </c>
      <c r="X15" s="2">
        <v>0</v>
      </c>
      <c r="Y15" s="2">
        <v>8257</v>
      </c>
      <c r="Z15" s="2">
        <v>0</v>
      </c>
      <c r="AA15" s="1">
        <f t="shared" ref="AA15:AB18" si="1">Q15+S15+U15+W15+Y15</f>
        <v>217590</v>
      </c>
      <c r="AB15" s="13">
        <f t="shared" si="1"/>
        <v>0</v>
      </c>
      <c r="AC15" s="14">
        <f>AA15+AB15</f>
        <v>217590</v>
      </c>
      <c r="AE15" s="3" t="s">
        <v>12</v>
      </c>
      <c r="AF15" s="2">
        <f t="shared" ref="AF15:AR18" si="2">IFERROR(B15/Q15, "N.A.")</f>
        <v>8951.4529805352795</v>
      </c>
      <c r="AG15" s="2" t="str">
        <f t="shared" si="2"/>
        <v>N.A.</v>
      </c>
      <c r="AH15" s="2">
        <f t="shared" si="2"/>
        <v>7967.2270270270274</v>
      </c>
      <c r="AI15" s="2" t="str">
        <f t="shared" si="2"/>
        <v>N.A.</v>
      </c>
      <c r="AJ15" s="2">
        <f t="shared" si="2"/>
        <v>12517.762803234502</v>
      </c>
      <c r="AK15" s="2" t="str">
        <f t="shared" si="2"/>
        <v>N.A.</v>
      </c>
      <c r="AL15" s="2">
        <f t="shared" si="2"/>
        <v>7219.4496687931205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7818.8787352359932</v>
      </c>
      <c r="AQ15" s="16" t="str">
        <f t="shared" si="2"/>
        <v>N.A.</v>
      </c>
      <c r="AR15" s="14">
        <f t="shared" si="2"/>
        <v>7818.8787352359932</v>
      </c>
    </row>
    <row r="16" spans="1:44" ht="15" customHeight="1" thickBot="1" x14ac:dyDescent="0.3">
      <c r="A16" s="3" t="s">
        <v>13</v>
      </c>
      <c r="B16" s="2">
        <v>195271950.00000003</v>
      </c>
      <c r="C16" s="2">
        <v>25519300.000000004</v>
      </c>
      <c r="D16" s="2">
        <v>7170800</v>
      </c>
      <c r="E16" s="2"/>
      <c r="F16" s="2"/>
      <c r="G16" s="2"/>
      <c r="H16" s="2"/>
      <c r="I16" s="2"/>
      <c r="J16" s="2"/>
      <c r="K16" s="2"/>
      <c r="L16" s="1">
        <f t="shared" si="0"/>
        <v>202442750.00000003</v>
      </c>
      <c r="M16" s="13">
        <f t="shared" si="0"/>
        <v>25519300.000000004</v>
      </c>
      <c r="N16" s="14">
        <f>L16+M16</f>
        <v>227962050.00000003</v>
      </c>
      <c r="P16" s="3" t="s">
        <v>13</v>
      </c>
      <c r="Q16" s="2">
        <v>31525</v>
      </c>
      <c r="R16" s="2">
        <v>2553</v>
      </c>
      <c r="S16" s="2">
        <v>1160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32685</v>
      </c>
      <c r="AB16" s="13">
        <f t="shared" si="1"/>
        <v>2553</v>
      </c>
      <c r="AC16" s="14">
        <f>AA16+AB16</f>
        <v>35238</v>
      </c>
      <c r="AE16" s="3" t="s">
        <v>13</v>
      </c>
      <c r="AF16" s="2">
        <f t="shared" si="2"/>
        <v>6194.1934972244262</v>
      </c>
      <c r="AG16" s="2">
        <f t="shared" si="2"/>
        <v>9995.8088523305923</v>
      </c>
      <c r="AH16" s="2">
        <f t="shared" si="2"/>
        <v>6181.7241379310344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6193.7509560960698</v>
      </c>
      <c r="AQ16" s="16">
        <f t="shared" si="2"/>
        <v>9995.8088523305923</v>
      </c>
      <c r="AR16" s="14">
        <f t="shared" si="2"/>
        <v>6469.210795164312</v>
      </c>
    </row>
    <row r="17" spans="1:44" ht="15" customHeight="1" thickBot="1" x14ac:dyDescent="0.3">
      <c r="A17" s="3" t="s">
        <v>14</v>
      </c>
      <c r="B17" s="2">
        <v>843214625.0000006</v>
      </c>
      <c r="C17" s="2">
        <v>5229455672.0000067</v>
      </c>
      <c r="D17" s="2">
        <v>243958714.99999991</v>
      </c>
      <c r="E17" s="2">
        <v>117760221.99999999</v>
      </c>
      <c r="F17" s="2"/>
      <c r="G17" s="2">
        <v>443888549.99999994</v>
      </c>
      <c r="H17" s="2"/>
      <c r="I17" s="2">
        <v>375547404.99999994</v>
      </c>
      <c r="J17" s="2">
        <v>0</v>
      </c>
      <c r="K17" s="2"/>
      <c r="L17" s="1">
        <f t="shared" si="0"/>
        <v>1087173340.0000005</v>
      </c>
      <c r="M17" s="13">
        <f t="shared" si="0"/>
        <v>6166651849.0000067</v>
      </c>
      <c r="N17" s="14">
        <f>L17+M17</f>
        <v>7253825189.0000076</v>
      </c>
      <c r="P17" s="3" t="s">
        <v>14</v>
      </c>
      <c r="Q17" s="2">
        <v>106792</v>
      </c>
      <c r="R17" s="2">
        <v>498257</v>
      </c>
      <c r="S17" s="2">
        <v>22642</v>
      </c>
      <c r="T17" s="2">
        <v>8279</v>
      </c>
      <c r="U17" s="2">
        <v>0</v>
      </c>
      <c r="V17" s="2">
        <v>23780</v>
      </c>
      <c r="W17" s="2">
        <v>0</v>
      </c>
      <c r="X17" s="2">
        <v>45719</v>
      </c>
      <c r="Y17" s="2">
        <v>13342</v>
      </c>
      <c r="Z17" s="2">
        <v>0</v>
      </c>
      <c r="AA17" s="1">
        <f t="shared" si="1"/>
        <v>142776</v>
      </c>
      <c r="AB17" s="13">
        <f t="shared" si="1"/>
        <v>576035</v>
      </c>
      <c r="AC17" s="14">
        <f>AA17+AB17</f>
        <v>718811</v>
      </c>
      <c r="AE17" s="3" t="s">
        <v>14</v>
      </c>
      <c r="AF17" s="2">
        <f t="shared" si="2"/>
        <v>7895.8594744924767</v>
      </c>
      <c r="AG17" s="2">
        <f t="shared" si="2"/>
        <v>10495.498652301938</v>
      </c>
      <c r="AH17" s="2">
        <f t="shared" si="2"/>
        <v>10774.609795954417</v>
      </c>
      <c r="AI17" s="2">
        <f t="shared" si="2"/>
        <v>14223.966904215484</v>
      </c>
      <c r="AJ17" s="2" t="str">
        <f t="shared" si="2"/>
        <v>N.A.</v>
      </c>
      <c r="AK17" s="2">
        <f t="shared" si="2"/>
        <v>18666.465517241377</v>
      </c>
      <c r="AL17" s="2" t="str">
        <f t="shared" si="2"/>
        <v>N.A.</v>
      </c>
      <c r="AM17" s="2">
        <f t="shared" si="2"/>
        <v>8214.2523895973209</v>
      </c>
      <c r="AN17" s="2">
        <f t="shared" si="2"/>
        <v>0</v>
      </c>
      <c r="AO17" s="2" t="str">
        <f t="shared" si="2"/>
        <v>N.A.</v>
      </c>
      <c r="AP17" s="15">
        <f t="shared" si="2"/>
        <v>7614.5384378326926</v>
      </c>
      <c r="AQ17" s="16">
        <f t="shared" si="2"/>
        <v>10705.342295173048</v>
      </c>
      <c r="AR17" s="14">
        <f t="shared" si="2"/>
        <v>10091.422069222657</v>
      </c>
    </row>
    <row r="18" spans="1:44" ht="15" customHeight="1" thickBot="1" x14ac:dyDescent="0.3">
      <c r="A18" s="3" t="s">
        <v>15</v>
      </c>
      <c r="B18" s="2">
        <v>30279510.000000011</v>
      </c>
      <c r="C18" s="2">
        <v>13209400.000000002</v>
      </c>
      <c r="D18" s="2">
        <v>2892524</v>
      </c>
      <c r="E18" s="2">
        <v>920200</v>
      </c>
      <c r="F18" s="2"/>
      <c r="G18" s="2">
        <v>17966178</v>
      </c>
      <c r="H18" s="2">
        <v>58055135.99999997</v>
      </c>
      <c r="I18" s="2"/>
      <c r="J18" s="2">
        <v>0</v>
      </c>
      <c r="K18" s="2"/>
      <c r="L18" s="1">
        <f t="shared" si="0"/>
        <v>91227169.999999985</v>
      </c>
      <c r="M18" s="13">
        <f t="shared" si="0"/>
        <v>32095778</v>
      </c>
      <c r="N18" s="14">
        <f>L18+M18</f>
        <v>123322947.99999999</v>
      </c>
      <c r="P18" s="3" t="s">
        <v>15</v>
      </c>
      <c r="Q18" s="2">
        <v>5758</v>
      </c>
      <c r="R18" s="2">
        <v>1112</v>
      </c>
      <c r="S18" s="2">
        <v>904</v>
      </c>
      <c r="T18" s="2">
        <v>214</v>
      </c>
      <c r="U18" s="2">
        <v>0</v>
      </c>
      <c r="V18" s="2">
        <v>2390</v>
      </c>
      <c r="W18" s="2">
        <v>24433</v>
      </c>
      <c r="X18" s="2">
        <v>0</v>
      </c>
      <c r="Y18" s="2">
        <v>4514</v>
      </c>
      <c r="Z18" s="2">
        <v>0</v>
      </c>
      <c r="AA18" s="1">
        <f t="shared" si="1"/>
        <v>35609</v>
      </c>
      <c r="AB18" s="13">
        <f t="shared" si="1"/>
        <v>3716</v>
      </c>
      <c r="AC18" s="22">
        <f>AA18+AB18</f>
        <v>39325</v>
      </c>
      <c r="AE18" s="3" t="s">
        <v>15</v>
      </c>
      <c r="AF18" s="2">
        <f t="shared" si="2"/>
        <v>5258.6853073984039</v>
      </c>
      <c r="AG18" s="2">
        <f t="shared" si="2"/>
        <v>11878.956834532375</v>
      </c>
      <c r="AH18" s="2">
        <f t="shared" si="2"/>
        <v>3199.6946902654868</v>
      </c>
      <c r="AI18" s="2">
        <f t="shared" si="2"/>
        <v>4300</v>
      </c>
      <c r="AJ18" s="2" t="str">
        <f t="shared" si="2"/>
        <v>N.A.</v>
      </c>
      <c r="AK18" s="2">
        <f t="shared" si="2"/>
        <v>7517.2292887029289</v>
      </c>
      <c r="AL18" s="2">
        <f t="shared" si="2"/>
        <v>2376.095280972454</v>
      </c>
      <c r="AM18" s="2" t="str">
        <f t="shared" si="2"/>
        <v>N.A.</v>
      </c>
      <c r="AN18" s="2">
        <f t="shared" si="2"/>
        <v>0</v>
      </c>
      <c r="AO18" s="2" t="str">
        <f t="shared" si="2"/>
        <v>N.A.</v>
      </c>
      <c r="AP18" s="15">
        <f t="shared" si="2"/>
        <v>2561.9132803504726</v>
      </c>
      <c r="AQ18" s="16">
        <f t="shared" si="2"/>
        <v>8637.1846071044129</v>
      </c>
      <c r="AR18" s="14">
        <f t="shared" si="2"/>
        <v>3135.9935918626825</v>
      </c>
    </row>
    <row r="19" spans="1:44" ht="15" customHeight="1" thickBot="1" x14ac:dyDescent="0.3">
      <c r="A19" s="4" t="s">
        <v>16</v>
      </c>
      <c r="B19" s="2">
        <v>1510251745.9999981</v>
      </c>
      <c r="C19" s="2">
        <v>5268184371.9999981</v>
      </c>
      <c r="D19" s="2">
        <v>342458259.00000012</v>
      </c>
      <c r="E19" s="2">
        <v>118680422</v>
      </c>
      <c r="F19" s="2">
        <v>227560410</v>
      </c>
      <c r="G19" s="2">
        <v>461854728.00000024</v>
      </c>
      <c r="H19" s="2">
        <v>1001882668.9999999</v>
      </c>
      <c r="I19" s="2">
        <v>375547404.99999994</v>
      </c>
      <c r="J19" s="2">
        <v>0</v>
      </c>
      <c r="K19" s="2"/>
      <c r="L19" s="1">
        <f t="shared" ref="L19" si="3">B19+D19+F19+H19+J19</f>
        <v>3082153083.9999981</v>
      </c>
      <c r="M19" s="13">
        <f t="shared" ref="M19" si="4">C19+E19+G19+I19+K19</f>
        <v>6224266926.9999981</v>
      </c>
      <c r="N19" s="22">
        <f>L19+M19</f>
        <v>9306420010.9999962</v>
      </c>
      <c r="P19" s="4" t="s">
        <v>16</v>
      </c>
      <c r="Q19" s="2">
        <v>193395</v>
      </c>
      <c r="R19" s="2">
        <v>501922</v>
      </c>
      <c r="S19" s="2">
        <v>35806</v>
      </c>
      <c r="T19" s="2">
        <v>8493</v>
      </c>
      <c r="U19" s="2">
        <v>18179</v>
      </c>
      <c r="V19" s="2">
        <v>26170</v>
      </c>
      <c r="W19" s="2">
        <v>155167</v>
      </c>
      <c r="X19" s="2">
        <v>45719</v>
      </c>
      <c r="Y19" s="2">
        <v>26113</v>
      </c>
      <c r="Z19" s="2">
        <v>0</v>
      </c>
      <c r="AA19" s="1">
        <f t="shared" ref="AA19" si="5">Q19+S19+U19+W19+Y19</f>
        <v>428660</v>
      </c>
      <c r="AB19" s="13">
        <f t="shared" ref="AB19" si="6">R19+T19+V19+X19+Z19</f>
        <v>582304</v>
      </c>
      <c r="AC19" s="14">
        <f>AA19+AB19</f>
        <v>1010964</v>
      </c>
      <c r="AE19" s="4" t="s">
        <v>16</v>
      </c>
      <c r="AF19" s="2">
        <f t="shared" ref="AF19:AO19" si="7">IFERROR(B19/Q19, "N.A.")</f>
        <v>7809.1561105509354</v>
      </c>
      <c r="AG19" s="2">
        <f t="shared" si="7"/>
        <v>10496.022035296317</v>
      </c>
      <c r="AH19" s="2">
        <f t="shared" si="7"/>
        <v>9564.2702061107102</v>
      </c>
      <c r="AI19" s="2">
        <f t="shared" si="7"/>
        <v>13973.910514541387</v>
      </c>
      <c r="AJ19" s="2">
        <f t="shared" si="7"/>
        <v>12517.762803234502</v>
      </c>
      <c r="AK19" s="2">
        <f t="shared" si="7"/>
        <v>17648.250974398175</v>
      </c>
      <c r="AL19" s="2">
        <f t="shared" si="7"/>
        <v>6456.8024708862058</v>
      </c>
      <c r="AM19" s="2">
        <f t="shared" si="7"/>
        <v>8214.2523895973209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7190.204553725559</v>
      </c>
      <c r="AQ19" s="16">
        <f t="shared" ref="AQ19" si="9">IFERROR(M19/AB19, "N.A.")</f>
        <v>10689.033437860633</v>
      </c>
      <c r="AR19" s="14">
        <f t="shared" ref="AR19" si="10">IFERROR(N19/AC19, "N.A.")</f>
        <v>9205.4910075927492</v>
      </c>
    </row>
    <row r="20" spans="1:44" ht="15" customHeight="1" thickBot="1" x14ac:dyDescent="0.3">
      <c r="A20" s="5" t="s">
        <v>0</v>
      </c>
      <c r="B20" s="28">
        <f>B19+C19</f>
        <v>6778436117.9999962</v>
      </c>
      <c r="C20" s="30"/>
      <c r="D20" s="28">
        <f>D19+E19</f>
        <v>461138681.00000012</v>
      </c>
      <c r="E20" s="30"/>
      <c r="F20" s="28">
        <f>F19+G19</f>
        <v>689415138.00000024</v>
      </c>
      <c r="G20" s="30"/>
      <c r="H20" s="28">
        <f>H19+I19</f>
        <v>1377430073.9999998</v>
      </c>
      <c r="I20" s="30"/>
      <c r="J20" s="28">
        <f>J19+K19</f>
        <v>0</v>
      </c>
      <c r="K20" s="30"/>
      <c r="L20" s="28">
        <f>L19+M19</f>
        <v>9306420010.9999962</v>
      </c>
      <c r="M20" s="29"/>
      <c r="N20" s="23">
        <f>B20+D20+F20+H20+J20</f>
        <v>9306420010.9999962</v>
      </c>
      <c r="P20" s="5" t="s">
        <v>0</v>
      </c>
      <c r="Q20" s="28">
        <f>Q19+R19</f>
        <v>695317</v>
      </c>
      <c r="R20" s="30"/>
      <c r="S20" s="28">
        <f>S19+T19</f>
        <v>44299</v>
      </c>
      <c r="T20" s="30"/>
      <c r="U20" s="28">
        <f>U19+V19</f>
        <v>44349</v>
      </c>
      <c r="V20" s="30"/>
      <c r="W20" s="28">
        <f>W19+X19</f>
        <v>200886</v>
      </c>
      <c r="X20" s="30"/>
      <c r="Y20" s="28">
        <f>Y19+Z19</f>
        <v>26113</v>
      </c>
      <c r="Z20" s="30"/>
      <c r="AA20" s="28">
        <f>AA19+AB19</f>
        <v>1010964</v>
      </c>
      <c r="AB20" s="30"/>
      <c r="AC20" s="24">
        <f>Q20+S20+U20+W20+Y20</f>
        <v>1010964</v>
      </c>
      <c r="AE20" s="5" t="s">
        <v>0</v>
      </c>
      <c r="AF20" s="31">
        <f>IFERROR(B20/Q20,"N.A.")</f>
        <v>9748.6989646448983</v>
      </c>
      <c r="AG20" s="32"/>
      <c r="AH20" s="31">
        <f>IFERROR(D20/S20,"N.A.")</f>
        <v>10409.686020000454</v>
      </c>
      <c r="AI20" s="32"/>
      <c r="AJ20" s="31">
        <f>IFERROR(F20/U20,"N.A.")</f>
        <v>15545.22397348306</v>
      </c>
      <c r="AK20" s="32"/>
      <c r="AL20" s="31">
        <f>IFERROR(H20/W20,"N.A.")</f>
        <v>6856.7748573817971</v>
      </c>
      <c r="AM20" s="32"/>
      <c r="AN20" s="31">
        <f>IFERROR(J20/Y20,"N.A.")</f>
        <v>0</v>
      </c>
      <c r="AO20" s="32"/>
      <c r="AP20" s="31">
        <f>IFERROR(L20/AA20,"N.A.")</f>
        <v>9205.4910075927492</v>
      </c>
      <c r="AQ20" s="32"/>
      <c r="AR20" s="17">
        <f>IFERROR(N20/AC20, "N.A.")</f>
        <v>9205.4910075927492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329100248.99999988</v>
      </c>
      <c r="C27" s="2"/>
      <c r="D27" s="2">
        <v>87284269.999999985</v>
      </c>
      <c r="E27" s="2"/>
      <c r="F27" s="2">
        <v>187880940.00000009</v>
      </c>
      <c r="G27" s="2"/>
      <c r="H27" s="2">
        <v>551711015.99999988</v>
      </c>
      <c r="I27" s="2"/>
      <c r="J27" s="2">
        <v>0</v>
      </c>
      <c r="K27" s="2"/>
      <c r="L27" s="1">
        <f t="shared" ref="L27:M30" si="11">B27+D27+F27+H27+J27</f>
        <v>1155976475</v>
      </c>
      <c r="M27" s="13">
        <f t="shared" si="11"/>
        <v>0</v>
      </c>
      <c r="N27" s="14">
        <f>L27+M27</f>
        <v>1155976475</v>
      </c>
      <c r="P27" s="3" t="s">
        <v>12</v>
      </c>
      <c r="Q27" s="2">
        <v>35470</v>
      </c>
      <c r="R27" s="2">
        <v>0</v>
      </c>
      <c r="S27" s="2">
        <v>10541</v>
      </c>
      <c r="T27" s="2">
        <v>0</v>
      </c>
      <c r="U27" s="2">
        <v>13614</v>
      </c>
      <c r="V27" s="2">
        <v>0</v>
      </c>
      <c r="W27" s="2">
        <v>66891</v>
      </c>
      <c r="X27" s="2">
        <v>0</v>
      </c>
      <c r="Y27" s="2">
        <v>5586</v>
      </c>
      <c r="Z27" s="2">
        <v>0</v>
      </c>
      <c r="AA27" s="1">
        <f t="shared" ref="AA27:AB30" si="12">Q27+S27+U27+W27+Y27</f>
        <v>132102</v>
      </c>
      <c r="AB27" s="13">
        <f t="shared" si="12"/>
        <v>0</v>
      </c>
      <c r="AC27" s="14">
        <f>AA27+AB27</f>
        <v>132102</v>
      </c>
      <c r="AE27" s="3" t="s">
        <v>12</v>
      </c>
      <c r="AF27" s="2">
        <f t="shared" ref="AF27:AR30" si="13">IFERROR(B27/Q27, "N.A.")</f>
        <v>9278.2703411333496</v>
      </c>
      <c r="AG27" s="2" t="str">
        <f t="shared" si="13"/>
        <v>N.A.</v>
      </c>
      <c r="AH27" s="2">
        <f t="shared" si="13"/>
        <v>8280.454416089553</v>
      </c>
      <c r="AI27" s="2" t="str">
        <f t="shared" si="13"/>
        <v>N.A.</v>
      </c>
      <c r="AJ27" s="2">
        <f t="shared" si="13"/>
        <v>13800.568532393132</v>
      </c>
      <c r="AK27" s="2" t="str">
        <f t="shared" si="13"/>
        <v>N.A.</v>
      </c>
      <c r="AL27" s="2">
        <f t="shared" si="13"/>
        <v>8247.911019419651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8750.6356830328077</v>
      </c>
      <c r="AQ27" s="16" t="str">
        <f t="shared" si="13"/>
        <v>N.A.</v>
      </c>
      <c r="AR27" s="14">
        <f t="shared" si="13"/>
        <v>8750.6356830328077</v>
      </c>
    </row>
    <row r="28" spans="1:44" ht="15" customHeight="1" thickBot="1" x14ac:dyDescent="0.3">
      <c r="A28" s="3" t="s">
        <v>13</v>
      </c>
      <c r="B28" s="2">
        <v>27520240.000000004</v>
      </c>
      <c r="C28" s="2">
        <v>15359600.000000004</v>
      </c>
      <c r="D28" s="2"/>
      <c r="E28" s="2"/>
      <c r="F28" s="2"/>
      <c r="G28" s="2"/>
      <c r="H28" s="2"/>
      <c r="I28" s="2"/>
      <c r="J28" s="2"/>
      <c r="K28" s="2"/>
      <c r="L28" s="1">
        <f t="shared" si="11"/>
        <v>27520240.000000004</v>
      </c>
      <c r="M28" s="13">
        <f t="shared" si="11"/>
        <v>15359600.000000004</v>
      </c>
      <c r="N28" s="14">
        <f>L28+M28</f>
        <v>42879840.000000007</v>
      </c>
      <c r="P28" s="3" t="s">
        <v>13</v>
      </c>
      <c r="Q28" s="2">
        <v>3812</v>
      </c>
      <c r="R28" s="2">
        <v>1507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3812</v>
      </c>
      <c r="AB28" s="13">
        <f t="shared" si="12"/>
        <v>1507</v>
      </c>
      <c r="AC28" s="14">
        <f>AA28+AB28</f>
        <v>5319</v>
      </c>
      <c r="AE28" s="3" t="s">
        <v>13</v>
      </c>
      <c r="AF28" s="2">
        <f t="shared" si="13"/>
        <v>7219.3704092339985</v>
      </c>
      <c r="AG28" s="2">
        <f t="shared" si="13"/>
        <v>10192.169873921701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>
        <f t="shared" si="13"/>
        <v>7219.3704092339985</v>
      </c>
      <c r="AQ28" s="16">
        <f t="shared" si="13"/>
        <v>10192.169873921701</v>
      </c>
      <c r="AR28" s="14">
        <f t="shared" si="13"/>
        <v>8061.6356457980837</v>
      </c>
    </row>
    <row r="29" spans="1:44" ht="15" customHeight="1" thickBot="1" x14ac:dyDescent="0.3">
      <c r="A29" s="3" t="s">
        <v>14</v>
      </c>
      <c r="B29" s="2">
        <v>470558169.99999994</v>
      </c>
      <c r="C29" s="2">
        <v>3347396834.9999981</v>
      </c>
      <c r="D29" s="2">
        <v>174101285</v>
      </c>
      <c r="E29" s="2">
        <v>74941452</v>
      </c>
      <c r="F29" s="2"/>
      <c r="G29" s="2">
        <v>376845310</v>
      </c>
      <c r="H29" s="2"/>
      <c r="I29" s="2">
        <v>260967000.00000009</v>
      </c>
      <c r="J29" s="2">
        <v>0</v>
      </c>
      <c r="K29" s="2"/>
      <c r="L29" s="1">
        <f t="shared" si="11"/>
        <v>644659455</v>
      </c>
      <c r="M29" s="13">
        <f t="shared" si="11"/>
        <v>4060150596.9999981</v>
      </c>
      <c r="N29" s="14">
        <f>L29+M29</f>
        <v>4704810051.9999981</v>
      </c>
      <c r="P29" s="3" t="s">
        <v>14</v>
      </c>
      <c r="Q29" s="2">
        <v>58094</v>
      </c>
      <c r="R29" s="2">
        <v>305503</v>
      </c>
      <c r="S29" s="2">
        <v>17050</v>
      </c>
      <c r="T29" s="2">
        <v>5638</v>
      </c>
      <c r="U29" s="2">
        <v>0</v>
      </c>
      <c r="V29" s="2">
        <v>19430</v>
      </c>
      <c r="W29" s="2">
        <v>0</v>
      </c>
      <c r="X29" s="2">
        <v>23986</v>
      </c>
      <c r="Y29" s="2">
        <v>7194</v>
      </c>
      <c r="Z29" s="2">
        <v>0</v>
      </c>
      <c r="AA29" s="1">
        <f t="shared" si="12"/>
        <v>82338</v>
      </c>
      <c r="AB29" s="13">
        <f t="shared" si="12"/>
        <v>354557</v>
      </c>
      <c r="AC29" s="14">
        <f>AA29+AB29</f>
        <v>436895</v>
      </c>
      <c r="AE29" s="3" t="s">
        <v>14</v>
      </c>
      <c r="AF29" s="2">
        <f t="shared" si="13"/>
        <v>8099.9444004544348</v>
      </c>
      <c r="AG29" s="2">
        <f t="shared" si="13"/>
        <v>10957.001518806683</v>
      </c>
      <c r="AH29" s="2">
        <f t="shared" si="13"/>
        <v>10211.219061583577</v>
      </c>
      <c r="AI29" s="2">
        <f t="shared" si="13"/>
        <v>13292.205037247251</v>
      </c>
      <c r="AJ29" s="2" t="str">
        <f t="shared" si="13"/>
        <v>N.A.</v>
      </c>
      <c r="AK29" s="2">
        <f t="shared" si="13"/>
        <v>19395.0236747298</v>
      </c>
      <c r="AL29" s="2" t="str">
        <f t="shared" si="13"/>
        <v>N.A.</v>
      </c>
      <c r="AM29" s="2">
        <f t="shared" si="13"/>
        <v>10879.971650129246</v>
      </c>
      <c r="AN29" s="2">
        <f t="shared" si="13"/>
        <v>0</v>
      </c>
      <c r="AO29" s="2" t="str">
        <f t="shared" si="13"/>
        <v>N.A.</v>
      </c>
      <c r="AP29" s="15">
        <f t="shared" si="13"/>
        <v>7829.4281498214677</v>
      </c>
      <c r="AQ29" s="16">
        <f t="shared" si="13"/>
        <v>11451.333909639347</v>
      </c>
      <c r="AR29" s="14">
        <f t="shared" si="13"/>
        <v>10768.743180855809</v>
      </c>
    </row>
    <row r="30" spans="1:44" ht="15" customHeight="1" thickBot="1" x14ac:dyDescent="0.3">
      <c r="A30" s="3" t="s">
        <v>15</v>
      </c>
      <c r="B30" s="2">
        <v>25476410.000000004</v>
      </c>
      <c r="C30" s="2">
        <v>1109400</v>
      </c>
      <c r="D30" s="2">
        <v>2892524</v>
      </c>
      <c r="E30" s="2">
        <v>920200</v>
      </c>
      <c r="F30" s="2"/>
      <c r="G30" s="2">
        <v>17966178</v>
      </c>
      <c r="H30" s="2">
        <v>50722638.000000007</v>
      </c>
      <c r="I30" s="2"/>
      <c r="J30" s="2">
        <v>0</v>
      </c>
      <c r="K30" s="2"/>
      <c r="L30" s="1">
        <f t="shared" si="11"/>
        <v>79091572.000000015</v>
      </c>
      <c r="M30" s="13">
        <f t="shared" si="11"/>
        <v>19995778</v>
      </c>
      <c r="N30" s="14">
        <f>L30+M30</f>
        <v>99087350.000000015</v>
      </c>
      <c r="P30" s="3" t="s">
        <v>15</v>
      </c>
      <c r="Q30" s="2">
        <v>4784</v>
      </c>
      <c r="R30" s="2">
        <v>172</v>
      </c>
      <c r="S30" s="2">
        <v>904</v>
      </c>
      <c r="T30" s="2">
        <v>214</v>
      </c>
      <c r="U30" s="2">
        <v>0</v>
      </c>
      <c r="V30" s="2">
        <v>2390</v>
      </c>
      <c r="W30" s="2">
        <v>22182</v>
      </c>
      <c r="X30" s="2">
        <v>0</v>
      </c>
      <c r="Y30" s="2">
        <v>3750</v>
      </c>
      <c r="Z30" s="2">
        <v>0</v>
      </c>
      <c r="AA30" s="1">
        <f t="shared" si="12"/>
        <v>31620</v>
      </c>
      <c r="AB30" s="13">
        <f t="shared" si="12"/>
        <v>2776</v>
      </c>
      <c r="AC30" s="22">
        <f>AA30+AB30</f>
        <v>34396</v>
      </c>
      <c r="AE30" s="3" t="s">
        <v>15</v>
      </c>
      <c r="AF30" s="2">
        <f t="shared" si="13"/>
        <v>5325.336538461539</v>
      </c>
      <c r="AG30" s="2">
        <f t="shared" si="13"/>
        <v>6450</v>
      </c>
      <c r="AH30" s="2">
        <f t="shared" si="13"/>
        <v>3199.6946902654868</v>
      </c>
      <c r="AI30" s="2">
        <f t="shared" si="13"/>
        <v>4300</v>
      </c>
      <c r="AJ30" s="2" t="str">
        <f t="shared" si="13"/>
        <v>N.A.</v>
      </c>
      <c r="AK30" s="2">
        <f t="shared" si="13"/>
        <v>7517.2292887029289</v>
      </c>
      <c r="AL30" s="2">
        <f t="shared" si="13"/>
        <v>2286.6575601839331</v>
      </c>
      <c r="AM30" s="2" t="str">
        <f t="shared" si="13"/>
        <v>N.A.</v>
      </c>
      <c r="AN30" s="2">
        <f t="shared" si="13"/>
        <v>0</v>
      </c>
      <c r="AO30" s="2" t="str">
        <f t="shared" si="13"/>
        <v>N.A.</v>
      </c>
      <c r="AP30" s="15">
        <f t="shared" si="13"/>
        <v>2501.314737507907</v>
      </c>
      <c r="AQ30" s="16">
        <f t="shared" si="13"/>
        <v>7203.0900576368877</v>
      </c>
      <c r="AR30" s="14">
        <f t="shared" si="13"/>
        <v>2880.781195487848</v>
      </c>
    </row>
    <row r="31" spans="1:44" ht="15" customHeight="1" thickBot="1" x14ac:dyDescent="0.3">
      <c r="A31" s="4" t="s">
        <v>16</v>
      </c>
      <c r="B31" s="2">
        <v>852655068.9999994</v>
      </c>
      <c r="C31" s="2">
        <v>3363865835.0000038</v>
      </c>
      <c r="D31" s="2">
        <v>264278079.00000003</v>
      </c>
      <c r="E31" s="2">
        <v>75861651.999999985</v>
      </c>
      <c r="F31" s="2">
        <v>187880940.00000009</v>
      </c>
      <c r="G31" s="2">
        <v>394811488</v>
      </c>
      <c r="H31" s="2">
        <v>602433653.99999988</v>
      </c>
      <c r="I31" s="2">
        <v>260967000.00000009</v>
      </c>
      <c r="J31" s="2">
        <v>0</v>
      </c>
      <c r="K31" s="2"/>
      <c r="L31" s="1">
        <f t="shared" ref="L31" si="14">B31+D31+F31+H31+J31</f>
        <v>1907247741.9999995</v>
      </c>
      <c r="M31" s="13">
        <f t="shared" ref="M31" si="15">C31+E31+G31+I31+K31</f>
        <v>4095505975.0000038</v>
      </c>
      <c r="N31" s="22">
        <f>L31+M31</f>
        <v>6002753717.0000038</v>
      </c>
      <c r="P31" s="4" t="s">
        <v>16</v>
      </c>
      <c r="Q31" s="2">
        <v>102160</v>
      </c>
      <c r="R31" s="2">
        <v>307182</v>
      </c>
      <c r="S31" s="2">
        <v>28495</v>
      </c>
      <c r="T31" s="2">
        <v>5852</v>
      </c>
      <c r="U31" s="2">
        <v>13614</v>
      </c>
      <c r="V31" s="2">
        <v>21820</v>
      </c>
      <c r="W31" s="2">
        <v>89073</v>
      </c>
      <c r="X31" s="2">
        <v>23986</v>
      </c>
      <c r="Y31" s="2">
        <v>16530</v>
      </c>
      <c r="Z31" s="2">
        <v>0</v>
      </c>
      <c r="AA31" s="1">
        <f t="shared" ref="AA31" si="16">Q31+S31+U31+W31+Y31</f>
        <v>249872</v>
      </c>
      <c r="AB31" s="13">
        <f t="shared" ref="AB31" si="17">R31+T31+V31+X31+Z31</f>
        <v>358840</v>
      </c>
      <c r="AC31" s="14">
        <f>AA31+AB31</f>
        <v>608712</v>
      </c>
      <c r="AE31" s="4" t="s">
        <v>16</v>
      </c>
      <c r="AF31" s="2">
        <f t="shared" ref="AF31:AO31" si="18">IFERROR(B31/Q31, "N.A.")</f>
        <v>8346.2712314017172</v>
      </c>
      <c r="AG31" s="2">
        <f t="shared" si="18"/>
        <v>10950.725742393772</v>
      </c>
      <c r="AH31" s="2">
        <f t="shared" si="18"/>
        <v>9274.5421652921577</v>
      </c>
      <c r="AI31" s="2">
        <f t="shared" si="18"/>
        <v>12963.371838687626</v>
      </c>
      <c r="AJ31" s="2">
        <f t="shared" si="18"/>
        <v>13800.568532393132</v>
      </c>
      <c r="AK31" s="2">
        <f t="shared" si="18"/>
        <v>18094.018698441796</v>
      </c>
      <c r="AL31" s="2">
        <f t="shared" si="18"/>
        <v>6763.3699774342376</v>
      </c>
      <c r="AM31" s="2">
        <f t="shared" si="18"/>
        <v>10879.971650129246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7632.8990122942923</v>
      </c>
      <c r="AQ31" s="16">
        <f t="shared" ref="AQ31" si="20">IFERROR(M31/AB31, "N.A.")</f>
        <v>11413.18129249806</v>
      </c>
      <c r="AR31" s="14">
        <f t="shared" ref="AR31" si="21">IFERROR(N31/AC31, "N.A.")</f>
        <v>9861.4019717041956</v>
      </c>
    </row>
    <row r="32" spans="1:44" ht="15" customHeight="1" thickBot="1" x14ac:dyDescent="0.3">
      <c r="A32" s="5" t="s">
        <v>0</v>
      </c>
      <c r="B32" s="28">
        <f>B31+C31</f>
        <v>4216520904.0000033</v>
      </c>
      <c r="C32" s="30"/>
      <c r="D32" s="28">
        <f>D31+E31</f>
        <v>340139731</v>
      </c>
      <c r="E32" s="30"/>
      <c r="F32" s="28">
        <f>F31+G31</f>
        <v>582692428.00000012</v>
      </c>
      <c r="G32" s="30"/>
      <c r="H32" s="28">
        <f>H31+I31</f>
        <v>863400654</v>
      </c>
      <c r="I32" s="30"/>
      <c r="J32" s="28">
        <f>J31+K31</f>
        <v>0</v>
      </c>
      <c r="K32" s="30"/>
      <c r="L32" s="28">
        <f>L31+M31</f>
        <v>6002753717.0000038</v>
      </c>
      <c r="M32" s="29"/>
      <c r="N32" s="23">
        <f>B32+D32+F32+H32+J32</f>
        <v>6002753717.0000038</v>
      </c>
      <c r="P32" s="5" t="s">
        <v>0</v>
      </c>
      <c r="Q32" s="28">
        <f>Q31+R31</f>
        <v>409342</v>
      </c>
      <c r="R32" s="30"/>
      <c r="S32" s="28">
        <f>S31+T31</f>
        <v>34347</v>
      </c>
      <c r="T32" s="30"/>
      <c r="U32" s="28">
        <f>U31+V31</f>
        <v>35434</v>
      </c>
      <c r="V32" s="30"/>
      <c r="W32" s="28">
        <f>W31+X31</f>
        <v>113059</v>
      </c>
      <c r="X32" s="30"/>
      <c r="Y32" s="28">
        <f>Y31+Z31</f>
        <v>16530</v>
      </c>
      <c r="Z32" s="30"/>
      <c r="AA32" s="28">
        <f>AA31+AB31</f>
        <v>608712</v>
      </c>
      <c r="AB32" s="30"/>
      <c r="AC32" s="24">
        <f>Q32+S32+U32+W32+Y32</f>
        <v>608712</v>
      </c>
      <c r="AE32" s="5" t="s">
        <v>0</v>
      </c>
      <c r="AF32" s="31">
        <f>IFERROR(B32/Q32,"N.A.")</f>
        <v>10300.728740270979</v>
      </c>
      <c r="AG32" s="32"/>
      <c r="AH32" s="31">
        <f>IFERROR(D32/S32,"N.A.")</f>
        <v>9903.0404693277433</v>
      </c>
      <c r="AI32" s="32"/>
      <c r="AJ32" s="31">
        <f>IFERROR(F32/U32,"N.A.")</f>
        <v>16444.443980357853</v>
      </c>
      <c r="AK32" s="32"/>
      <c r="AL32" s="31">
        <f>IFERROR(H32/W32,"N.A.")</f>
        <v>7636.7264348702893</v>
      </c>
      <c r="AM32" s="32"/>
      <c r="AN32" s="31">
        <f>IFERROR(J32/Y32,"N.A.")</f>
        <v>0</v>
      </c>
      <c r="AO32" s="32"/>
      <c r="AP32" s="31">
        <f>IFERROR(L32/AA32,"N.A.")</f>
        <v>9861.4019717041956</v>
      </c>
      <c r="AQ32" s="32"/>
      <c r="AR32" s="17">
        <f>IFERROR(N32/AC32, "N.A.")</f>
        <v>9861.4019717041956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112385412</v>
      </c>
      <c r="C39" s="2"/>
      <c r="D39" s="2">
        <v>1151950</v>
      </c>
      <c r="E39" s="2"/>
      <c r="F39" s="2">
        <v>39679470</v>
      </c>
      <c r="G39" s="2"/>
      <c r="H39" s="2">
        <v>392116517</v>
      </c>
      <c r="I39" s="2"/>
      <c r="J39" s="2">
        <v>0</v>
      </c>
      <c r="K39" s="2"/>
      <c r="L39" s="1">
        <f t="shared" ref="L39:M42" si="22">B39+D39+F39+H39+J39</f>
        <v>545333349</v>
      </c>
      <c r="M39" s="13">
        <f t="shared" si="22"/>
        <v>0</v>
      </c>
      <c r="N39" s="14">
        <f>L39+M39</f>
        <v>545333349</v>
      </c>
      <c r="P39" s="3" t="s">
        <v>12</v>
      </c>
      <c r="Q39" s="2">
        <v>13850</v>
      </c>
      <c r="R39" s="2">
        <v>0</v>
      </c>
      <c r="S39" s="2">
        <v>559</v>
      </c>
      <c r="T39" s="2">
        <v>0</v>
      </c>
      <c r="U39" s="2">
        <v>4565</v>
      </c>
      <c r="V39" s="2">
        <v>0</v>
      </c>
      <c r="W39" s="2">
        <v>63843</v>
      </c>
      <c r="X39" s="2">
        <v>0</v>
      </c>
      <c r="Y39" s="2">
        <v>2671</v>
      </c>
      <c r="Z39" s="2">
        <v>0</v>
      </c>
      <c r="AA39" s="1">
        <f t="shared" ref="AA39:AB42" si="23">Q39+S39+U39+W39+Y39</f>
        <v>85488</v>
      </c>
      <c r="AB39" s="13">
        <f t="shared" si="23"/>
        <v>0</v>
      </c>
      <c r="AC39" s="14">
        <f>AA39+AB39</f>
        <v>85488</v>
      </c>
      <c r="AE39" s="3" t="s">
        <v>12</v>
      </c>
      <c r="AF39" s="2">
        <f t="shared" ref="AF39:AR42" si="24">IFERROR(B39/Q39, "N.A.")</f>
        <v>8114.4701805054156</v>
      </c>
      <c r="AG39" s="2" t="str">
        <f t="shared" si="24"/>
        <v>N.A.</v>
      </c>
      <c r="AH39" s="2">
        <f t="shared" si="24"/>
        <v>2060.7334525939177</v>
      </c>
      <c r="AI39" s="2" t="str">
        <f t="shared" si="24"/>
        <v>N.A.</v>
      </c>
      <c r="AJ39" s="2">
        <f t="shared" si="24"/>
        <v>8692.1073384446881</v>
      </c>
      <c r="AK39" s="2" t="str">
        <f t="shared" si="24"/>
        <v>N.A.</v>
      </c>
      <c r="AL39" s="2">
        <f t="shared" si="24"/>
        <v>6141.887395642435</v>
      </c>
      <c r="AM39" s="2" t="str">
        <f t="shared" si="24"/>
        <v>N.A.</v>
      </c>
      <c r="AN39" s="2">
        <f t="shared" si="24"/>
        <v>0</v>
      </c>
      <c r="AO39" s="2" t="str">
        <f t="shared" si="24"/>
        <v>N.A.</v>
      </c>
      <c r="AP39" s="15">
        <f t="shared" si="24"/>
        <v>6379.0631316676026</v>
      </c>
      <c r="AQ39" s="16" t="str">
        <f t="shared" si="24"/>
        <v>N.A.</v>
      </c>
      <c r="AR39" s="14">
        <f t="shared" si="24"/>
        <v>6379.0631316676026</v>
      </c>
    </row>
    <row r="40" spans="1:44" ht="15" customHeight="1" thickBot="1" x14ac:dyDescent="0.3">
      <c r="A40" s="3" t="s">
        <v>13</v>
      </c>
      <c r="B40" s="2">
        <v>167751710.00000003</v>
      </c>
      <c r="C40" s="2">
        <v>10159700</v>
      </c>
      <c r="D40" s="2">
        <v>7170800</v>
      </c>
      <c r="E40" s="2"/>
      <c r="F40" s="2"/>
      <c r="G40" s="2"/>
      <c r="H40" s="2"/>
      <c r="I40" s="2"/>
      <c r="J40" s="2"/>
      <c r="K40" s="2"/>
      <c r="L40" s="1">
        <f t="shared" si="22"/>
        <v>174922510.00000003</v>
      </c>
      <c r="M40" s="13">
        <f t="shared" si="22"/>
        <v>10159700</v>
      </c>
      <c r="N40" s="14">
        <f>L40+M40</f>
        <v>185082210.00000003</v>
      </c>
      <c r="P40" s="3" t="s">
        <v>13</v>
      </c>
      <c r="Q40" s="2">
        <v>27713</v>
      </c>
      <c r="R40" s="2">
        <v>1046</v>
      </c>
      <c r="S40" s="2">
        <v>1160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28873</v>
      </c>
      <c r="AB40" s="13">
        <f t="shared" si="23"/>
        <v>1046</v>
      </c>
      <c r="AC40" s="14">
        <f>AA40+AB40</f>
        <v>29919</v>
      </c>
      <c r="AE40" s="3" t="s">
        <v>13</v>
      </c>
      <c r="AF40" s="2">
        <f t="shared" si="24"/>
        <v>6053.1775700934586</v>
      </c>
      <c r="AG40" s="2">
        <f t="shared" si="24"/>
        <v>9712.9063097514336</v>
      </c>
      <c r="AH40" s="2">
        <f t="shared" si="24"/>
        <v>6181.7241379310344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6058.3420496657791</v>
      </c>
      <c r="AQ40" s="16">
        <f t="shared" si="24"/>
        <v>9712.9063097514336</v>
      </c>
      <c r="AR40" s="14">
        <f t="shared" si="24"/>
        <v>6186.109495638224</v>
      </c>
    </row>
    <row r="41" spans="1:44" ht="15" customHeight="1" thickBot="1" x14ac:dyDescent="0.3">
      <c r="A41" s="3" t="s">
        <v>14</v>
      </c>
      <c r="B41" s="2">
        <v>372656455</v>
      </c>
      <c r="C41" s="2">
        <v>1882058836.999999</v>
      </c>
      <c r="D41" s="2">
        <v>69857430</v>
      </c>
      <c r="E41" s="2">
        <v>42818770</v>
      </c>
      <c r="F41" s="2"/>
      <c r="G41" s="2">
        <v>67043240</v>
      </c>
      <c r="H41" s="2"/>
      <c r="I41" s="2">
        <v>114580404.99999999</v>
      </c>
      <c r="J41" s="2">
        <v>0</v>
      </c>
      <c r="K41" s="2"/>
      <c r="L41" s="1">
        <f t="shared" si="22"/>
        <v>442513885</v>
      </c>
      <c r="M41" s="13">
        <f t="shared" si="22"/>
        <v>2106501251.999999</v>
      </c>
      <c r="N41" s="14">
        <f>L41+M41</f>
        <v>2549015136.999999</v>
      </c>
      <c r="P41" s="3" t="s">
        <v>14</v>
      </c>
      <c r="Q41" s="2">
        <v>48698</v>
      </c>
      <c r="R41" s="2">
        <v>192754</v>
      </c>
      <c r="S41" s="2">
        <v>5592</v>
      </c>
      <c r="T41" s="2">
        <v>2641</v>
      </c>
      <c r="U41" s="2">
        <v>0</v>
      </c>
      <c r="V41" s="2">
        <v>4350</v>
      </c>
      <c r="W41" s="2">
        <v>0</v>
      </c>
      <c r="X41" s="2">
        <v>21733</v>
      </c>
      <c r="Y41" s="2">
        <v>6148</v>
      </c>
      <c r="Z41" s="2">
        <v>0</v>
      </c>
      <c r="AA41" s="1">
        <f t="shared" si="23"/>
        <v>60438</v>
      </c>
      <c r="AB41" s="13">
        <f t="shared" si="23"/>
        <v>221478</v>
      </c>
      <c r="AC41" s="14">
        <f>AA41+AB41</f>
        <v>281916</v>
      </c>
      <c r="AE41" s="3" t="s">
        <v>14</v>
      </c>
      <c r="AF41" s="2">
        <f t="shared" si="24"/>
        <v>7652.3975317261493</v>
      </c>
      <c r="AG41" s="2">
        <f t="shared" si="24"/>
        <v>9764.0455554748496</v>
      </c>
      <c r="AH41" s="2">
        <f t="shared" si="24"/>
        <v>12492.387339055795</v>
      </c>
      <c r="AI41" s="2">
        <f t="shared" si="24"/>
        <v>16213.089738735327</v>
      </c>
      <c r="AJ41" s="2" t="str">
        <f t="shared" si="24"/>
        <v>N.A.</v>
      </c>
      <c r="AK41" s="2">
        <f t="shared" si="24"/>
        <v>15412.239080459771</v>
      </c>
      <c r="AL41" s="2" t="str">
        <f t="shared" si="24"/>
        <v>N.A.</v>
      </c>
      <c r="AM41" s="2">
        <f t="shared" si="24"/>
        <v>5272.1853862789303</v>
      </c>
      <c r="AN41" s="2">
        <f t="shared" si="24"/>
        <v>0</v>
      </c>
      <c r="AO41" s="2" t="str">
        <f t="shared" si="24"/>
        <v>N.A.</v>
      </c>
      <c r="AP41" s="15">
        <f t="shared" si="24"/>
        <v>7321.7824051093685</v>
      </c>
      <c r="AQ41" s="16">
        <f t="shared" si="24"/>
        <v>9511.1083358166452</v>
      </c>
      <c r="AR41" s="14">
        <f t="shared" si="24"/>
        <v>9041.7540579463348</v>
      </c>
    </row>
    <row r="42" spans="1:44" ht="15" customHeight="1" thickBot="1" x14ac:dyDescent="0.3">
      <c r="A42" s="3" t="s">
        <v>15</v>
      </c>
      <c r="B42" s="2">
        <v>4803100</v>
      </c>
      <c r="C42" s="2">
        <v>12100000.000000002</v>
      </c>
      <c r="D42" s="2"/>
      <c r="E42" s="2"/>
      <c r="F42" s="2"/>
      <c r="G42" s="2"/>
      <c r="H42" s="2">
        <v>7332497.9999999991</v>
      </c>
      <c r="I42" s="2"/>
      <c r="J42" s="2">
        <v>0</v>
      </c>
      <c r="K42" s="2"/>
      <c r="L42" s="1">
        <f t="shared" si="22"/>
        <v>12135598</v>
      </c>
      <c r="M42" s="13">
        <f t="shared" si="22"/>
        <v>12100000.000000002</v>
      </c>
      <c r="N42" s="14">
        <f>L42+M42</f>
        <v>24235598</v>
      </c>
      <c r="P42" s="3" t="s">
        <v>15</v>
      </c>
      <c r="Q42" s="2">
        <v>974</v>
      </c>
      <c r="R42" s="2">
        <v>940</v>
      </c>
      <c r="S42" s="2">
        <v>0</v>
      </c>
      <c r="T42" s="2">
        <v>0</v>
      </c>
      <c r="U42" s="2">
        <v>0</v>
      </c>
      <c r="V42" s="2">
        <v>0</v>
      </c>
      <c r="W42" s="2">
        <v>2251</v>
      </c>
      <c r="X42" s="2">
        <v>0</v>
      </c>
      <c r="Y42" s="2">
        <v>764</v>
      </c>
      <c r="Z42" s="2">
        <v>0</v>
      </c>
      <c r="AA42" s="1">
        <f t="shared" si="23"/>
        <v>3989</v>
      </c>
      <c r="AB42" s="13">
        <f t="shared" si="23"/>
        <v>940</v>
      </c>
      <c r="AC42" s="14">
        <f>AA42+AB42</f>
        <v>4929</v>
      </c>
      <c r="AE42" s="3" t="s">
        <v>15</v>
      </c>
      <c r="AF42" s="2">
        <f t="shared" si="24"/>
        <v>4931.3141683778231</v>
      </c>
      <c r="AG42" s="2">
        <f t="shared" si="24"/>
        <v>12872.340425531916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>
        <f t="shared" si="24"/>
        <v>3257.4402487783204</v>
      </c>
      <c r="AM42" s="2" t="str">
        <f t="shared" si="24"/>
        <v>N.A.</v>
      </c>
      <c r="AN42" s="2">
        <f t="shared" si="24"/>
        <v>0</v>
      </c>
      <c r="AO42" s="2" t="str">
        <f t="shared" si="24"/>
        <v>N.A.</v>
      </c>
      <c r="AP42" s="15">
        <f t="shared" si="24"/>
        <v>3042.2657307595887</v>
      </c>
      <c r="AQ42" s="16">
        <f t="shared" si="24"/>
        <v>12872.340425531916</v>
      </c>
      <c r="AR42" s="14">
        <f t="shared" si="24"/>
        <v>4916.9401501318725</v>
      </c>
    </row>
    <row r="43" spans="1:44" ht="15" customHeight="1" thickBot="1" x14ac:dyDescent="0.3">
      <c r="A43" s="4" t="s">
        <v>16</v>
      </c>
      <c r="B43" s="2">
        <v>657596676.99999976</v>
      </c>
      <c r="C43" s="2">
        <v>1904318537.000001</v>
      </c>
      <c r="D43" s="2">
        <v>78180180</v>
      </c>
      <c r="E43" s="2">
        <v>42818770</v>
      </c>
      <c r="F43" s="2">
        <v>39679470</v>
      </c>
      <c r="G43" s="2">
        <v>67043240</v>
      </c>
      <c r="H43" s="2">
        <v>399449015.00000018</v>
      </c>
      <c r="I43" s="2">
        <v>114580404.99999999</v>
      </c>
      <c r="J43" s="2">
        <v>0</v>
      </c>
      <c r="K43" s="2"/>
      <c r="L43" s="1">
        <f t="shared" ref="L43" si="25">B43+D43+F43+H43+J43</f>
        <v>1174905342</v>
      </c>
      <c r="M43" s="13">
        <f t="shared" ref="M43" si="26">C43+E43+G43+I43+K43</f>
        <v>2128760952.000001</v>
      </c>
      <c r="N43" s="22">
        <f>L43+M43</f>
        <v>3303666294.000001</v>
      </c>
      <c r="P43" s="4" t="s">
        <v>16</v>
      </c>
      <c r="Q43" s="2">
        <v>91235</v>
      </c>
      <c r="R43" s="2">
        <v>194740</v>
      </c>
      <c r="S43" s="2">
        <v>7311</v>
      </c>
      <c r="T43" s="2">
        <v>2641</v>
      </c>
      <c r="U43" s="2">
        <v>4565</v>
      </c>
      <c r="V43" s="2">
        <v>4350</v>
      </c>
      <c r="W43" s="2">
        <v>66094</v>
      </c>
      <c r="X43" s="2">
        <v>21733</v>
      </c>
      <c r="Y43" s="2">
        <v>9583</v>
      </c>
      <c r="Z43" s="2">
        <v>0</v>
      </c>
      <c r="AA43" s="1">
        <f t="shared" ref="AA43" si="27">Q43+S43+U43+W43+Y43</f>
        <v>178788</v>
      </c>
      <c r="AB43" s="13">
        <f t="shared" ref="AB43" si="28">R43+T43+V43+X43+Z43</f>
        <v>223464</v>
      </c>
      <c r="AC43" s="22">
        <f>AA43+AB43</f>
        <v>402252</v>
      </c>
      <c r="AE43" s="4" t="s">
        <v>16</v>
      </c>
      <c r="AF43" s="2">
        <f t="shared" ref="AF43:AO43" si="29">IFERROR(B43/Q43, "N.A.")</f>
        <v>7207.7237573299699</v>
      </c>
      <c r="AG43" s="2">
        <f t="shared" si="29"/>
        <v>9778.774453116981</v>
      </c>
      <c r="AH43" s="2">
        <f t="shared" si="29"/>
        <v>10693.500205170292</v>
      </c>
      <c r="AI43" s="2">
        <f t="shared" si="29"/>
        <v>16213.089738735327</v>
      </c>
      <c r="AJ43" s="2">
        <f t="shared" si="29"/>
        <v>8692.1073384446881</v>
      </c>
      <c r="AK43" s="2">
        <f t="shared" si="29"/>
        <v>15412.239080459771</v>
      </c>
      <c r="AL43" s="2">
        <f t="shared" si="29"/>
        <v>6043.6501800466031</v>
      </c>
      <c r="AM43" s="2">
        <f t="shared" si="29"/>
        <v>5272.1853862789303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6571.5</v>
      </c>
      <c r="AQ43" s="16">
        <f t="shared" ref="AQ43" si="31">IFERROR(M43/AB43, "N.A.")</f>
        <v>9526.1919235313107</v>
      </c>
      <c r="AR43" s="14">
        <f t="shared" ref="AR43" si="32">IFERROR(N43/AC43, "N.A.")</f>
        <v>8212.9269562363916</v>
      </c>
    </row>
    <row r="44" spans="1:44" ht="15" customHeight="1" thickBot="1" x14ac:dyDescent="0.3">
      <c r="A44" s="5" t="s">
        <v>0</v>
      </c>
      <c r="B44" s="28">
        <f>B43+C43</f>
        <v>2561915214.000001</v>
      </c>
      <c r="C44" s="30"/>
      <c r="D44" s="28">
        <f>D43+E43</f>
        <v>120998950</v>
      </c>
      <c r="E44" s="30"/>
      <c r="F44" s="28">
        <f>F43+G43</f>
        <v>106722710</v>
      </c>
      <c r="G44" s="30"/>
      <c r="H44" s="28">
        <f>H43+I43</f>
        <v>514029420.00000018</v>
      </c>
      <c r="I44" s="30"/>
      <c r="J44" s="28">
        <f>J43+K43</f>
        <v>0</v>
      </c>
      <c r="K44" s="30"/>
      <c r="L44" s="28">
        <f>L43+M43</f>
        <v>3303666294.000001</v>
      </c>
      <c r="M44" s="29"/>
      <c r="N44" s="23">
        <f>B44+D44+F44+H44+J44</f>
        <v>3303666294.000001</v>
      </c>
      <c r="P44" s="5" t="s">
        <v>0</v>
      </c>
      <c r="Q44" s="28">
        <f>Q43+R43</f>
        <v>285975</v>
      </c>
      <c r="R44" s="30"/>
      <c r="S44" s="28">
        <f>S43+T43</f>
        <v>9952</v>
      </c>
      <c r="T44" s="30"/>
      <c r="U44" s="28">
        <f>U43+V43</f>
        <v>8915</v>
      </c>
      <c r="V44" s="30"/>
      <c r="W44" s="28">
        <f>W43+X43</f>
        <v>87827</v>
      </c>
      <c r="X44" s="30"/>
      <c r="Y44" s="28">
        <f>Y43+Z43</f>
        <v>9583</v>
      </c>
      <c r="Z44" s="30"/>
      <c r="AA44" s="28">
        <f>AA43+AB43</f>
        <v>402252</v>
      </c>
      <c r="AB44" s="29"/>
      <c r="AC44" s="23">
        <f>Q44+S44+U44+W44+Y44</f>
        <v>402252</v>
      </c>
      <c r="AE44" s="5" t="s">
        <v>0</v>
      </c>
      <c r="AF44" s="31">
        <f>IFERROR(B44/Q44,"N.A.")</f>
        <v>8958.5285916601133</v>
      </c>
      <c r="AG44" s="32"/>
      <c r="AH44" s="31">
        <f>IFERROR(D44/S44,"N.A.")</f>
        <v>12158.254622186496</v>
      </c>
      <c r="AI44" s="32"/>
      <c r="AJ44" s="31">
        <f>IFERROR(F44/U44,"N.A.")</f>
        <v>11971.139652271453</v>
      </c>
      <c r="AK44" s="32"/>
      <c r="AL44" s="31">
        <f>IFERROR(H44/W44,"N.A.")</f>
        <v>5852.7493823084042</v>
      </c>
      <c r="AM44" s="32"/>
      <c r="AN44" s="31">
        <f>IFERROR(J44/Y44,"N.A.")</f>
        <v>0</v>
      </c>
      <c r="AO44" s="32"/>
      <c r="AP44" s="31">
        <f>IFERROR(L44/AA44,"N.A.")</f>
        <v>8212.9269562363916</v>
      </c>
      <c r="AQ44" s="32"/>
      <c r="AR44" s="17">
        <f>IFERROR(N44/AC44, "N.A.")</f>
        <v>8212.9269562363916</v>
      </c>
    </row>
  </sheetData>
  <mergeCells count="144">
    <mergeCell ref="A11:A14"/>
    <mergeCell ref="B11:M11"/>
    <mergeCell ref="N11:N14"/>
    <mergeCell ref="A23:A26"/>
    <mergeCell ref="B23:M23"/>
    <mergeCell ref="N23:N26"/>
    <mergeCell ref="H24:I25"/>
    <mergeCell ref="J24:K25"/>
    <mergeCell ref="L24:M25"/>
    <mergeCell ref="B13:C13"/>
    <mergeCell ref="D13:E13"/>
    <mergeCell ref="B20:C20"/>
    <mergeCell ref="D20:E20"/>
    <mergeCell ref="F20:G20"/>
    <mergeCell ref="H20:I20"/>
    <mergeCell ref="J20:K20"/>
    <mergeCell ref="B24:E24"/>
    <mergeCell ref="F24:G25"/>
    <mergeCell ref="N35:N38"/>
    <mergeCell ref="B12:E12"/>
    <mergeCell ref="F12:G13"/>
    <mergeCell ref="H12:I13"/>
    <mergeCell ref="J12:K13"/>
    <mergeCell ref="L12:M13"/>
    <mergeCell ref="P23:P26"/>
    <mergeCell ref="B36:E36"/>
    <mergeCell ref="F36:G37"/>
    <mergeCell ref="H36:I37"/>
    <mergeCell ref="J36:K37"/>
    <mergeCell ref="L36:M37"/>
    <mergeCell ref="B37:C37"/>
    <mergeCell ref="B25:C25"/>
    <mergeCell ref="D25:E25"/>
    <mergeCell ref="P11:P14"/>
    <mergeCell ref="P35:P38"/>
    <mergeCell ref="L20:M20"/>
    <mergeCell ref="A35:A38"/>
    <mergeCell ref="B35:M35"/>
    <mergeCell ref="J32:K32"/>
    <mergeCell ref="B44:C44"/>
    <mergeCell ref="D44:E44"/>
    <mergeCell ref="F44:G44"/>
    <mergeCell ref="H44:I44"/>
    <mergeCell ref="J44:K44"/>
    <mergeCell ref="D37:E37"/>
    <mergeCell ref="B32:C32"/>
    <mergeCell ref="D32:E32"/>
    <mergeCell ref="F32:G32"/>
    <mergeCell ref="H32:I32"/>
    <mergeCell ref="L32:M32"/>
    <mergeCell ref="L44:M44"/>
    <mergeCell ref="AR11:AR14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Q13:R13"/>
    <mergeCell ref="S13:T13"/>
    <mergeCell ref="AF13:AG13"/>
    <mergeCell ref="AH13:AI13"/>
    <mergeCell ref="Q11:AB11"/>
    <mergeCell ref="AC11:AC14"/>
    <mergeCell ref="AE11:AE14"/>
    <mergeCell ref="AF11:AQ11"/>
    <mergeCell ref="AF20:AG20"/>
    <mergeCell ref="AH20:AI20"/>
    <mergeCell ref="AJ20:AK20"/>
    <mergeCell ref="AL20:AM20"/>
    <mergeCell ref="AN20:AO20"/>
    <mergeCell ref="Q20:R20"/>
    <mergeCell ref="S20:T20"/>
    <mergeCell ref="U20:V20"/>
    <mergeCell ref="W20:X20"/>
    <mergeCell ref="Y20:Z20"/>
    <mergeCell ref="AA20:AB20"/>
    <mergeCell ref="AA32:AB32"/>
    <mergeCell ref="AR23:AR26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Q25:R25"/>
    <mergeCell ref="S25:T25"/>
    <mergeCell ref="AF25:AG25"/>
    <mergeCell ref="AH25:AI25"/>
    <mergeCell ref="Q23:AB23"/>
    <mergeCell ref="AC23:AC26"/>
    <mergeCell ref="AE23:AE26"/>
    <mergeCell ref="AF23:AQ23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L36:AM37"/>
    <mergeCell ref="AN36:AO37"/>
    <mergeCell ref="AP36:AQ37"/>
    <mergeCell ref="Q37:R37"/>
    <mergeCell ref="S37:T37"/>
    <mergeCell ref="AF37:AG37"/>
    <mergeCell ref="AH37:AI37"/>
    <mergeCell ref="Q35:AB35"/>
    <mergeCell ref="AC35:AC38"/>
    <mergeCell ref="AE35:AE38"/>
    <mergeCell ref="AF35:AQ35"/>
    <mergeCell ref="AP20:AQ20"/>
    <mergeCell ref="AP32:AQ32"/>
    <mergeCell ref="AP44:AQ44"/>
    <mergeCell ref="AF44:AG44"/>
    <mergeCell ref="AH44:AI44"/>
    <mergeCell ref="AJ44:AK44"/>
    <mergeCell ref="AL44:AM44"/>
    <mergeCell ref="AN44:AO44"/>
    <mergeCell ref="Q44:R44"/>
    <mergeCell ref="S44:T44"/>
    <mergeCell ref="U44:V44"/>
    <mergeCell ref="W44:X44"/>
    <mergeCell ref="Y44:Z44"/>
    <mergeCell ref="AA44:AB44"/>
    <mergeCell ref="AF32:AG32"/>
    <mergeCell ref="AH32:AI32"/>
    <mergeCell ref="AJ32:AK32"/>
    <mergeCell ref="AL32:AM32"/>
    <mergeCell ref="AN32:AO32"/>
    <mergeCell ref="Q32:R32"/>
    <mergeCell ref="S32:T32"/>
    <mergeCell ref="U32:V32"/>
    <mergeCell ref="W32:X32"/>
    <mergeCell ref="Y32:Z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25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6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7">
        <v>45853</v>
      </c>
    </row>
    <row r="9" spans="1:44" ht="15" customHeight="1" x14ac:dyDescent="0.25">
      <c r="A9" s="7"/>
    </row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23936820</v>
      </c>
      <c r="C15" s="2"/>
      <c r="D15" s="2">
        <v>437955.00000000006</v>
      </c>
      <c r="E15" s="2"/>
      <c r="F15" s="2">
        <v>11500350</v>
      </c>
      <c r="G15" s="2"/>
      <c r="H15" s="2">
        <v>24703706.000000004</v>
      </c>
      <c r="I15" s="2"/>
      <c r="J15" s="2">
        <v>0</v>
      </c>
      <c r="K15" s="2"/>
      <c r="L15" s="1">
        <f t="shared" ref="L15:M18" si="0">B15+D15+F15+H15+J15</f>
        <v>60578831</v>
      </c>
      <c r="M15" s="13">
        <f t="shared" si="0"/>
        <v>0</v>
      </c>
      <c r="N15" s="14">
        <f>L15+M15</f>
        <v>60578831</v>
      </c>
      <c r="P15" s="3" t="s">
        <v>12</v>
      </c>
      <c r="Q15" s="2">
        <v>3257</v>
      </c>
      <c r="R15" s="2">
        <v>0</v>
      </c>
      <c r="S15" s="2">
        <v>191</v>
      </c>
      <c r="T15" s="2">
        <v>0</v>
      </c>
      <c r="U15" s="2">
        <v>1617</v>
      </c>
      <c r="V15" s="2">
        <v>0</v>
      </c>
      <c r="W15" s="2">
        <v>6712</v>
      </c>
      <c r="X15" s="2">
        <v>0</v>
      </c>
      <c r="Y15" s="2">
        <v>188</v>
      </c>
      <c r="Z15" s="2">
        <v>0</v>
      </c>
      <c r="AA15" s="1">
        <f t="shared" ref="AA15:AB18" si="1">Q15+S15+U15+W15+Y15</f>
        <v>11965</v>
      </c>
      <c r="AB15" s="13">
        <f t="shared" si="1"/>
        <v>0</v>
      </c>
      <c r="AC15" s="14">
        <f>AA15+AB15</f>
        <v>11965</v>
      </c>
      <c r="AE15" s="3" t="s">
        <v>12</v>
      </c>
      <c r="AF15" s="2">
        <f t="shared" ref="AF15:AR18" si="2">IFERROR(B15/Q15, "N.A.")</f>
        <v>7349.3460239484184</v>
      </c>
      <c r="AG15" s="2" t="str">
        <f t="shared" si="2"/>
        <v>N.A.</v>
      </c>
      <c r="AH15" s="2">
        <f t="shared" si="2"/>
        <v>2292.9581151832463</v>
      </c>
      <c r="AI15" s="2" t="str">
        <f t="shared" si="2"/>
        <v>N.A.</v>
      </c>
      <c r="AJ15" s="2">
        <f t="shared" si="2"/>
        <v>7112.1521335807047</v>
      </c>
      <c r="AK15" s="2" t="str">
        <f t="shared" si="2"/>
        <v>N.A.</v>
      </c>
      <c r="AL15" s="2">
        <f t="shared" si="2"/>
        <v>3680.5283075089396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5063.0030087755958</v>
      </c>
      <c r="AQ15" s="16" t="str">
        <f t="shared" si="2"/>
        <v>N.A.</v>
      </c>
      <c r="AR15" s="14">
        <f t="shared" si="2"/>
        <v>5063.0030087755958</v>
      </c>
    </row>
    <row r="16" spans="1:44" ht="15" customHeight="1" thickBot="1" x14ac:dyDescent="0.3">
      <c r="A16" s="3" t="s">
        <v>13</v>
      </c>
      <c r="B16" s="2">
        <v>5065079.9999999991</v>
      </c>
      <c r="C16" s="2"/>
      <c r="D16" s="2">
        <v>2352960</v>
      </c>
      <c r="E16" s="2"/>
      <c r="F16" s="2"/>
      <c r="G16" s="2"/>
      <c r="H16" s="2"/>
      <c r="I16" s="2"/>
      <c r="J16" s="2"/>
      <c r="K16" s="2"/>
      <c r="L16" s="1">
        <f t="shared" si="0"/>
        <v>7418039.9999999991</v>
      </c>
      <c r="M16" s="13">
        <f t="shared" si="0"/>
        <v>0</v>
      </c>
      <c r="N16" s="14">
        <f>L16+M16</f>
        <v>7418039.9999999991</v>
      </c>
      <c r="P16" s="3" t="s">
        <v>13</v>
      </c>
      <c r="Q16" s="2">
        <v>796</v>
      </c>
      <c r="R16" s="2">
        <v>0</v>
      </c>
      <c r="S16" s="2">
        <v>608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1404</v>
      </c>
      <c r="AB16" s="13">
        <f t="shared" si="1"/>
        <v>0</v>
      </c>
      <c r="AC16" s="14">
        <f>AA16+AB16</f>
        <v>1404</v>
      </c>
      <c r="AE16" s="3" t="s">
        <v>13</v>
      </c>
      <c r="AF16" s="2">
        <f t="shared" si="2"/>
        <v>6363.1658291457279</v>
      </c>
      <c r="AG16" s="2" t="str">
        <f t="shared" si="2"/>
        <v>N.A.</v>
      </c>
      <c r="AH16" s="2">
        <f t="shared" si="2"/>
        <v>3870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5283.5042735042725</v>
      </c>
      <c r="AQ16" s="16" t="str">
        <f t="shared" si="2"/>
        <v>N.A.</v>
      </c>
      <c r="AR16" s="14">
        <f t="shared" si="2"/>
        <v>5283.5042735042725</v>
      </c>
    </row>
    <row r="17" spans="1:44" ht="15" customHeight="1" thickBot="1" x14ac:dyDescent="0.3">
      <c r="A17" s="3" t="s">
        <v>14</v>
      </c>
      <c r="B17" s="2">
        <v>39440550</v>
      </c>
      <c r="C17" s="2">
        <v>24736800</v>
      </c>
      <c r="D17" s="2">
        <v>5228800</v>
      </c>
      <c r="E17" s="2"/>
      <c r="F17" s="2"/>
      <c r="G17" s="2">
        <v>7296000</v>
      </c>
      <c r="H17" s="2"/>
      <c r="I17" s="2">
        <v>0</v>
      </c>
      <c r="J17" s="2"/>
      <c r="K17" s="2"/>
      <c r="L17" s="1">
        <f t="shared" si="0"/>
        <v>44669350</v>
      </c>
      <c r="M17" s="13">
        <f t="shared" si="0"/>
        <v>32032800</v>
      </c>
      <c r="N17" s="14">
        <f>L17+M17</f>
        <v>76702150</v>
      </c>
      <c r="P17" s="3" t="s">
        <v>14</v>
      </c>
      <c r="Q17" s="2">
        <v>5969</v>
      </c>
      <c r="R17" s="2">
        <v>5910</v>
      </c>
      <c r="S17" s="2">
        <v>608</v>
      </c>
      <c r="T17" s="2">
        <v>0</v>
      </c>
      <c r="U17" s="2">
        <v>0</v>
      </c>
      <c r="V17" s="2">
        <v>608</v>
      </c>
      <c r="W17" s="2">
        <v>0</v>
      </c>
      <c r="X17" s="2">
        <v>380</v>
      </c>
      <c r="Y17" s="2">
        <v>0</v>
      </c>
      <c r="Z17" s="2">
        <v>0</v>
      </c>
      <c r="AA17" s="1">
        <f t="shared" si="1"/>
        <v>6577</v>
      </c>
      <c r="AB17" s="13">
        <f t="shared" si="1"/>
        <v>6898</v>
      </c>
      <c r="AC17" s="14">
        <f>AA17+AB17</f>
        <v>13475</v>
      </c>
      <c r="AE17" s="3" t="s">
        <v>14</v>
      </c>
      <c r="AF17" s="2">
        <f t="shared" si="2"/>
        <v>6607.5640810856094</v>
      </c>
      <c r="AG17" s="2">
        <f t="shared" si="2"/>
        <v>4185.5837563451778</v>
      </c>
      <c r="AH17" s="2">
        <f t="shared" si="2"/>
        <v>8600</v>
      </c>
      <c r="AI17" s="2" t="str">
        <f t="shared" si="2"/>
        <v>N.A.</v>
      </c>
      <c r="AJ17" s="2" t="str">
        <f t="shared" si="2"/>
        <v>N.A.</v>
      </c>
      <c r="AK17" s="2">
        <f t="shared" si="2"/>
        <v>12000</v>
      </c>
      <c r="AL17" s="2" t="str">
        <f t="shared" si="2"/>
        <v>N.A.</v>
      </c>
      <c r="AM17" s="2">
        <f t="shared" si="2"/>
        <v>0</v>
      </c>
      <c r="AN17" s="2" t="str">
        <f t="shared" si="2"/>
        <v>N.A.</v>
      </c>
      <c r="AO17" s="2" t="str">
        <f t="shared" si="2"/>
        <v>N.A.</v>
      </c>
      <c r="AP17" s="15">
        <f t="shared" si="2"/>
        <v>6791.7515584613047</v>
      </c>
      <c r="AQ17" s="16">
        <f t="shared" si="2"/>
        <v>4643.7808060307334</v>
      </c>
      <c r="AR17" s="14">
        <f t="shared" si="2"/>
        <v>5692.181818181818</v>
      </c>
    </row>
    <row r="18" spans="1:44" ht="15" customHeight="1" thickBot="1" x14ac:dyDescent="0.3">
      <c r="A18" s="3" t="s">
        <v>15</v>
      </c>
      <c r="B18" s="2">
        <v>5902760.0000000009</v>
      </c>
      <c r="C18" s="2"/>
      <c r="D18" s="2"/>
      <c r="E18" s="2"/>
      <c r="F18" s="2"/>
      <c r="G18" s="2">
        <v>2432000</v>
      </c>
      <c r="H18" s="2">
        <v>32061358.999999996</v>
      </c>
      <c r="I18" s="2"/>
      <c r="J18" s="2">
        <v>0</v>
      </c>
      <c r="K18" s="2"/>
      <c r="L18" s="1">
        <f t="shared" si="0"/>
        <v>37964119</v>
      </c>
      <c r="M18" s="13">
        <f t="shared" si="0"/>
        <v>2432000</v>
      </c>
      <c r="N18" s="14">
        <f>L18+M18</f>
        <v>40396119</v>
      </c>
      <c r="P18" s="3" t="s">
        <v>15</v>
      </c>
      <c r="Q18" s="2">
        <v>1237</v>
      </c>
      <c r="R18" s="2">
        <v>0</v>
      </c>
      <c r="S18" s="2">
        <v>0</v>
      </c>
      <c r="T18" s="2">
        <v>0</v>
      </c>
      <c r="U18" s="2">
        <v>0</v>
      </c>
      <c r="V18" s="2">
        <v>760</v>
      </c>
      <c r="W18" s="2">
        <v>6698</v>
      </c>
      <c r="X18" s="2">
        <v>0</v>
      </c>
      <c r="Y18" s="2">
        <v>1850</v>
      </c>
      <c r="Z18" s="2">
        <v>0</v>
      </c>
      <c r="AA18" s="1">
        <f t="shared" si="1"/>
        <v>9785</v>
      </c>
      <c r="AB18" s="13">
        <f t="shared" si="1"/>
        <v>760</v>
      </c>
      <c r="AC18" s="22">
        <f>AA18+AB18</f>
        <v>10545</v>
      </c>
      <c r="AE18" s="3" t="s">
        <v>15</v>
      </c>
      <c r="AF18" s="2">
        <f t="shared" si="2"/>
        <v>4771.8350848827813</v>
      </c>
      <c r="AG18" s="2" t="str">
        <f t="shared" si="2"/>
        <v>N.A.</v>
      </c>
      <c r="AH18" s="2" t="str">
        <f t="shared" si="2"/>
        <v>N.A.</v>
      </c>
      <c r="AI18" s="2" t="str">
        <f t="shared" si="2"/>
        <v>N.A.</v>
      </c>
      <c r="AJ18" s="2" t="str">
        <f t="shared" si="2"/>
        <v>N.A.</v>
      </c>
      <c r="AK18" s="2">
        <f t="shared" si="2"/>
        <v>3200</v>
      </c>
      <c r="AL18" s="2">
        <f t="shared" si="2"/>
        <v>4786.7063302478346</v>
      </c>
      <c r="AM18" s="2" t="str">
        <f t="shared" si="2"/>
        <v>N.A.</v>
      </c>
      <c r="AN18" s="2">
        <f t="shared" si="2"/>
        <v>0</v>
      </c>
      <c r="AO18" s="2" t="str">
        <f t="shared" si="2"/>
        <v>N.A.</v>
      </c>
      <c r="AP18" s="15">
        <f t="shared" si="2"/>
        <v>3879.8282064384262</v>
      </c>
      <c r="AQ18" s="16">
        <f t="shared" si="2"/>
        <v>3200</v>
      </c>
      <c r="AR18" s="14">
        <f t="shared" si="2"/>
        <v>3830.8315789473686</v>
      </c>
    </row>
    <row r="19" spans="1:44" ht="15" customHeight="1" thickBot="1" x14ac:dyDescent="0.3">
      <c r="A19" s="4" t="s">
        <v>16</v>
      </c>
      <c r="B19" s="2">
        <v>74345210</v>
      </c>
      <c r="C19" s="2">
        <v>24736800</v>
      </c>
      <c r="D19" s="2">
        <v>8019715</v>
      </c>
      <c r="E19" s="2"/>
      <c r="F19" s="2">
        <v>11500350</v>
      </c>
      <c r="G19" s="2">
        <v>9728000</v>
      </c>
      <c r="H19" s="2">
        <v>56765065</v>
      </c>
      <c r="I19" s="2">
        <v>0</v>
      </c>
      <c r="J19" s="2">
        <v>0</v>
      </c>
      <c r="K19" s="2"/>
      <c r="L19" s="1">
        <f t="shared" ref="L19" si="3">B19+D19+F19+H19+J19</f>
        <v>150630340</v>
      </c>
      <c r="M19" s="13">
        <f t="shared" ref="M19" si="4">C19+E19+G19+I19+K19</f>
        <v>34464800</v>
      </c>
      <c r="N19" s="22">
        <f>L19+M19</f>
        <v>185095140</v>
      </c>
      <c r="P19" s="4" t="s">
        <v>16</v>
      </c>
      <c r="Q19" s="2">
        <v>11259</v>
      </c>
      <c r="R19" s="2">
        <v>5910</v>
      </c>
      <c r="S19" s="2">
        <v>1407</v>
      </c>
      <c r="T19" s="2">
        <v>0</v>
      </c>
      <c r="U19" s="2">
        <v>1617</v>
      </c>
      <c r="V19" s="2">
        <v>1368</v>
      </c>
      <c r="W19" s="2">
        <v>13410</v>
      </c>
      <c r="X19" s="2">
        <v>380</v>
      </c>
      <c r="Y19" s="2">
        <v>2038</v>
      </c>
      <c r="Z19" s="2">
        <v>0</v>
      </c>
      <c r="AA19" s="1">
        <f t="shared" ref="AA19" si="5">Q19+S19+U19+W19+Y19</f>
        <v>29731</v>
      </c>
      <c r="AB19" s="13">
        <f t="shared" ref="AB19" si="6">R19+T19+V19+X19+Z19</f>
        <v>7658</v>
      </c>
      <c r="AC19" s="14">
        <f>AA19+AB19</f>
        <v>37389</v>
      </c>
      <c r="AE19" s="4" t="s">
        <v>16</v>
      </c>
      <c r="AF19" s="2">
        <f t="shared" ref="AF19:AO19" si="7">IFERROR(B19/Q19, "N.A.")</f>
        <v>6603.1805666577848</v>
      </c>
      <c r="AG19" s="2">
        <f t="shared" si="7"/>
        <v>4185.5837563451778</v>
      </c>
      <c r="AH19" s="2">
        <f t="shared" si="7"/>
        <v>5699.8685145700074</v>
      </c>
      <c r="AI19" s="2" t="str">
        <f t="shared" si="7"/>
        <v>N.A.</v>
      </c>
      <c r="AJ19" s="2">
        <f t="shared" si="7"/>
        <v>7112.1521335807047</v>
      </c>
      <c r="AK19" s="2">
        <f t="shared" si="7"/>
        <v>7111.1111111111113</v>
      </c>
      <c r="AL19" s="2">
        <f t="shared" si="7"/>
        <v>4233.0398956002982</v>
      </c>
      <c r="AM19" s="2">
        <f t="shared" si="7"/>
        <v>0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5066.4404157276913</v>
      </c>
      <c r="AQ19" s="16">
        <f t="shared" ref="AQ19" si="9">IFERROR(M19/AB19, "N.A.")</f>
        <v>4500.496213110473</v>
      </c>
      <c r="AR19" s="14">
        <f t="shared" ref="AR19" si="10">IFERROR(N19/AC19, "N.A.")</f>
        <v>4950.5239508946479</v>
      </c>
    </row>
    <row r="20" spans="1:44" ht="15" customHeight="1" thickBot="1" x14ac:dyDescent="0.3">
      <c r="A20" s="5" t="s">
        <v>0</v>
      </c>
      <c r="B20" s="28">
        <f>B19+C19</f>
        <v>99082010</v>
      </c>
      <c r="C20" s="30"/>
      <c r="D20" s="28">
        <f>D19+E19</f>
        <v>8019715</v>
      </c>
      <c r="E20" s="30"/>
      <c r="F20" s="28">
        <f>F19+G19</f>
        <v>21228350</v>
      </c>
      <c r="G20" s="30"/>
      <c r="H20" s="28">
        <f>H19+I19</f>
        <v>56765065</v>
      </c>
      <c r="I20" s="30"/>
      <c r="J20" s="28">
        <f>J19+K19</f>
        <v>0</v>
      </c>
      <c r="K20" s="30"/>
      <c r="L20" s="28">
        <f>L19+M19</f>
        <v>185095140</v>
      </c>
      <c r="M20" s="29"/>
      <c r="N20" s="23">
        <f>B20+D20+F20+H20+J20</f>
        <v>185095140</v>
      </c>
      <c r="P20" s="5" t="s">
        <v>0</v>
      </c>
      <c r="Q20" s="28">
        <f>Q19+R19</f>
        <v>17169</v>
      </c>
      <c r="R20" s="30"/>
      <c r="S20" s="28">
        <f>S19+T19</f>
        <v>1407</v>
      </c>
      <c r="T20" s="30"/>
      <c r="U20" s="28">
        <f>U19+V19</f>
        <v>2985</v>
      </c>
      <c r="V20" s="30"/>
      <c r="W20" s="28">
        <f>W19+X19</f>
        <v>13790</v>
      </c>
      <c r="X20" s="30"/>
      <c r="Y20" s="28">
        <f>Y19+Z19</f>
        <v>2038</v>
      </c>
      <c r="Z20" s="30"/>
      <c r="AA20" s="28">
        <f>AA19+AB19</f>
        <v>37389</v>
      </c>
      <c r="AB20" s="30"/>
      <c r="AC20" s="24">
        <f>Q20+S20+U20+W20+Y20</f>
        <v>37389</v>
      </c>
      <c r="AE20" s="5" t="s">
        <v>0</v>
      </c>
      <c r="AF20" s="31">
        <f>IFERROR(B20/Q20,"N.A.")</f>
        <v>5770.9831673364788</v>
      </c>
      <c r="AG20" s="32"/>
      <c r="AH20" s="31">
        <f>IFERROR(D20/S20,"N.A.")</f>
        <v>5699.8685145700074</v>
      </c>
      <c r="AI20" s="32"/>
      <c r="AJ20" s="31">
        <f>IFERROR(F20/U20,"N.A.")</f>
        <v>7111.6750418760466</v>
      </c>
      <c r="AK20" s="32"/>
      <c r="AL20" s="31">
        <f>IFERROR(H20/W20,"N.A.")</f>
        <v>4116.3934010152288</v>
      </c>
      <c r="AM20" s="32"/>
      <c r="AN20" s="31">
        <f>IFERROR(J20/Y20,"N.A.")</f>
        <v>0</v>
      </c>
      <c r="AO20" s="32"/>
      <c r="AP20" s="31">
        <f>IFERROR(L20/AA20,"N.A.")</f>
        <v>4950.5239508946479</v>
      </c>
      <c r="AQ20" s="32"/>
      <c r="AR20" s="17">
        <f>IFERROR(N20/AC20, "N.A.")</f>
        <v>4950.5239508946479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17534540.000000004</v>
      </c>
      <c r="C27" s="2"/>
      <c r="D27" s="2">
        <v>437955.00000000006</v>
      </c>
      <c r="E27" s="2"/>
      <c r="F27" s="2">
        <v>1042750</v>
      </c>
      <c r="G27" s="2"/>
      <c r="H27" s="2">
        <v>14854135.000000002</v>
      </c>
      <c r="I27" s="2"/>
      <c r="J27" s="2"/>
      <c r="K27" s="2"/>
      <c r="L27" s="1">
        <f t="shared" ref="L27:M30" si="11">B27+D27+F27+H27+J27</f>
        <v>33869380.000000007</v>
      </c>
      <c r="M27" s="13">
        <f t="shared" si="11"/>
        <v>0</v>
      </c>
      <c r="N27" s="14">
        <f>L27+M27</f>
        <v>33869380.000000007</v>
      </c>
      <c r="P27" s="3" t="s">
        <v>12</v>
      </c>
      <c r="Q27" s="2">
        <v>1981</v>
      </c>
      <c r="R27" s="2">
        <v>0</v>
      </c>
      <c r="S27" s="2">
        <v>191</v>
      </c>
      <c r="T27" s="2">
        <v>0</v>
      </c>
      <c r="U27" s="2">
        <v>97</v>
      </c>
      <c r="V27" s="2">
        <v>0</v>
      </c>
      <c r="W27" s="2">
        <v>2318</v>
      </c>
      <c r="X27" s="2">
        <v>0</v>
      </c>
      <c r="Y27" s="2">
        <v>0</v>
      </c>
      <c r="Z27" s="2">
        <v>0</v>
      </c>
      <c r="AA27" s="1">
        <f t="shared" ref="AA27:AB30" si="12">Q27+S27+U27+W27+Y27</f>
        <v>4587</v>
      </c>
      <c r="AB27" s="13">
        <f t="shared" si="12"/>
        <v>0</v>
      </c>
      <c r="AC27" s="14">
        <f>AA27+AB27</f>
        <v>4587</v>
      </c>
      <c r="AE27" s="3" t="s">
        <v>12</v>
      </c>
      <c r="AF27" s="2">
        <f t="shared" ref="AF27:AR30" si="13">IFERROR(B27/Q27, "N.A.")</f>
        <v>8851.3579000504815</v>
      </c>
      <c r="AG27" s="2" t="str">
        <f t="shared" si="13"/>
        <v>N.A.</v>
      </c>
      <c r="AH27" s="2">
        <f t="shared" si="13"/>
        <v>2292.9581151832463</v>
      </c>
      <c r="AI27" s="2" t="str">
        <f t="shared" si="13"/>
        <v>N.A.</v>
      </c>
      <c r="AJ27" s="2">
        <f t="shared" si="13"/>
        <v>10750</v>
      </c>
      <c r="AK27" s="2" t="str">
        <f t="shared" si="13"/>
        <v>N.A.</v>
      </c>
      <c r="AL27" s="2">
        <f t="shared" si="13"/>
        <v>6408.1686798964629</v>
      </c>
      <c r="AM27" s="2" t="str">
        <f t="shared" si="13"/>
        <v>N.A.</v>
      </c>
      <c r="AN27" s="2" t="str">
        <f t="shared" si="13"/>
        <v>N.A.</v>
      </c>
      <c r="AO27" s="2" t="str">
        <f t="shared" si="13"/>
        <v>N.A.</v>
      </c>
      <c r="AP27" s="15">
        <f t="shared" si="13"/>
        <v>7383.7758883802062</v>
      </c>
      <c r="AQ27" s="16" t="str">
        <f t="shared" si="13"/>
        <v>N.A.</v>
      </c>
      <c r="AR27" s="14">
        <f t="shared" si="13"/>
        <v>7383.7758883802062</v>
      </c>
    </row>
    <row r="28" spans="1:44" ht="15" customHeight="1" thickBot="1" x14ac:dyDescent="0.3">
      <c r="A28" s="3" t="s">
        <v>13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11"/>
        <v>0</v>
      </c>
      <c r="M28" s="13">
        <f t="shared" si="11"/>
        <v>0</v>
      </c>
      <c r="N28" s="14">
        <f>L28+M28</f>
        <v>0</v>
      </c>
      <c r="P28" s="3" t="s">
        <v>13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0</v>
      </c>
      <c r="AB28" s="13">
        <f t="shared" si="12"/>
        <v>0</v>
      </c>
      <c r="AC28" s="14">
        <f>AA28+AB28</f>
        <v>0</v>
      </c>
      <c r="AE28" s="3" t="s">
        <v>13</v>
      </c>
      <c r="AF28" s="2" t="str">
        <f t="shared" si="13"/>
        <v>N.A.</v>
      </c>
      <c r="AG28" s="2" t="str">
        <f t="shared" si="13"/>
        <v>N.A.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 t="str">
        <f t="shared" si="13"/>
        <v>N.A.</v>
      </c>
      <c r="AQ28" s="16" t="str">
        <f t="shared" si="13"/>
        <v>N.A.</v>
      </c>
      <c r="AR28" s="14" t="str">
        <f t="shared" si="13"/>
        <v>N.A.</v>
      </c>
    </row>
    <row r="29" spans="1:44" ht="15" customHeight="1" thickBot="1" x14ac:dyDescent="0.3">
      <c r="A29" s="3" t="s">
        <v>14</v>
      </c>
      <c r="B29" s="2">
        <v>28835769.999999996</v>
      </c>
      <c r="C29" s="2">
        <v>13262800</v>
      </c>
      <c r="D29" s="2">
        <v>5228800</v>
      </c>
      <c r="E29" s="2"/>
      <c r="F29" s="2"/>
      <c r="G29" s="2"/>
      <c r="H29" s="2"/>
      <c r="I29" s="2"/>
      <c r="J29" s="2"/>
      <c r="K29" s="2"/>
      <c r="L29" s="1">
        <f t="shared" si="11"/>
        <v>34064570</v>
      </c>
      <c r="M29" s="13">
        <f t="shared" si="11"/>
        <v>13262800</v>
      </c>
      <c r="N29" s="14">
        <f>L29+M29</f>
        <v>47327370</v>
      </c>
      <c r="P29" s="3" t="s">
        <v>14</v>
      </c>
      <c r="Q29" s="2">
        <v>3289</v>
      </c>
      <c r="R29" s="2">
        <v>3704</v>
      </c>
      <c r="S29" s="2">
        <v>608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1">
        <f t="shared" si="12"/>
        <v>3897</v>
      </c>
      <c r="AB29" s="13">
        <f t="shared" si="12"/>
        <v>3704</v>
      </c>
      <c r="AC29" s="14">
        <f>AA29+AB29</f>
        <v>7601</v>
      </c>
      <c r="AE29" s="3" t="s">
        <v>14</v>
      </c>
      <c r="AF29" s="2">
        <f t="shared" si="13"/>
        <v>8767.3365764670107</v>
      </c>
      <c r="AG29" s="2">
        <f t="shared" si="13"/>
        <v>3580.6695464362851</v>
      </c>
      <c r="AH29" s="2">
        <f t="shared" si="13"/>
        <v>8600</v>
      </c>
      <c r="AI29" s="2" t="str">
        <f t="shared" si="13"/>
        <v>N.A.</v>
      </c>
      <c r="AJ29" s="2" t="str">
        <f t="shared" si="13"/>
        <v>N.A.</v>
      </c>
      <c r="AK29" s="2" t="str">
        <f t="shared" si="13"/>
        <v>N.A.</v>
      </c>
      <c r="AL29" s="2" t="str">
        <f t="shared" si="13"/>
        <v>N.A.</v>
      </c>
      <c r="AM29" s="2" t="str">
        <f t="shared" si="13"/>
        <v>N.A.</v>
      </c>
      <c r="AN29" s="2" t="str">
        <f t="shared" si="13"/>
        <v>N.A.</v>
      </c>
      <c r="AO29" s="2" t="str">
        <f t="shared" si="13"/>
        <v>N.A.</v>
      </c>
      <c r="AP29" s="15">
        <f t="shared" si="13"/>
        <v>8741.2291506286892</v>
      </c>
      <c r="AQ29" s="16">
        <f t="shared" si="13"/>
        <v>3580.6695464362851</v>
      </c>
      <c r="AR29" s="14">
        <f t="shared" si="13"/>
        <v>6226.4662544402054</v>
      </c>
    </row>
    <row r="30" spans="1:44" ht="15" customHeight="1" thickBot="1" x14ac:dyDescent="0.3">
      <c r="A30" s="3" t="s">
        <v>15</v>
      </c>
      <c r="B30" s="2">
        <v>3860260</v>
      </c>
      <c r="C30" s="2"/>
      <c r="D30" s="2"/>
      <c r="E30" s="2"/>
      <c r="F30" s="2"/>
      <c r="G30" s="2">
        <v>2432000</v>
      </c>
      <c r="H30" s="2">
        <v>26784059</v>
      </c>
      <c r="I30" s="2"/>
      <c r="J30" s="2">
        <v>0</v>
      </c>
      <c r="K30" s="2"/>
      <c r="L30" s="1">
        <f t="shared" si="11"/>
        <v>30644319</v>
      </c>
      <c r="M30" s="13">
        <f t="shared" si="11"/>
        <v>2432000</v>
      </c>
      <c r="N30" s="14">
        <f>L30+M30</f>
        <v>33076319</v>
      </c>
      <c r="P30" s="3" t="s">
        <v>15</v>
      </c>
      <c r="Q30" s="2">
        <v>477</v>
      </c>
      <c r="R30" s="2">
        <v>0</v>
      </c>
      <c r="S30" s="2">
        <v>0</v>
      </c>
      <c r="T30" s="2">
        <v>0</v>
      </c>
      <c r="U30" s="2">
        <v>0</v>
      </c>
      <c r="V30" s="2">
        <v>760</v>
      </c>
      <c r="W30" s="2">
        <v>5516</v>
      </c>
      <c r="X30" s="2">
        <v>0</v>
      </c>
      <c r="Y30" s="2">
        <v>1276</v>
      </c>
      <c r="Z30" s="2">
        <v>0</v>
      </c>
      <c r="AA30" s="1">
        <f t="shared" si="12"/>
        <v>7269</v>
      </c>
      <c r="AB30" s="13">
        <f t="shared" si="12"/>
        <v>760</v>
      </c>
      <c r="AC30" s="22">
        <f>AA30+AB30</f>
        <v>8029</v>
      </c>
      <c r="AE30" s="3" t="s">
        <v>15</v>
      </c>
      <c r="AF30" s="2">
        <f t="shared" si="13"/>
        <v>8092.7882599580716</v>
      </c>
      <c r="AG30" s="2" t="str">
        <f t="shared" si="13"/>
        <v>N.A.</v>
      </c>
      <c r="AH30" s="2" t="str">
        <f t="shared" si="13"/>
        <v>N.A.</v>
      </c>
      <c r="AI30" s="2" t="str">
        <f t="shared" si="13"/>
        <v>N.A.</v>
      </c>
      <c r="AJ30" s="2" t="str">
        <f t="shared" si="13"/>
        <v>N.A.</v>
      </c>
      <c r="AK30" s="2">
        <f t="shared" si="13"/>
        <v>3200</v>
      </c>
      <c r="AL30" s="2">
        <f t="shared" si="13"/>
        <v>4855.7032269760693</v>
      </c>
      <c r="AM30" s="2" t="str">
        <f t="shared" si="13"/>
        <v>N.A.</v>
      </c>
      <c r="AN30" s="2">
        <f t="shared" si="13"/>
        <v>0</v>
      </c>
      <c r="AO30" s="2" t="str">
        <f t="shared" si="13"/>
        <v>N.A.</v>
      </c>
      <c r="AP30" s="15">
        <f t="shared" si="13"/>
        <v>4215.7544366487828</v>
      </c>
      <c r="AQ30" s="16">
        <f t="shared" si="13"/>
        <v>3200</v>
      </c>
      <c r="AR30" s="14">
        <f t="shared" si="13"/>
        <v>4119.6063021546888</v>
      </c>
    </row>
    <row r="31" spans="1:44" ht="15" customHeight="1" thickBot="1" x14ac:dyDescent="0.3">
      <c r="A31" s="4" t="s">
        <v>16</v>
      </c>
      <c r="B31" s="2">
        <v>50230569.999999985</v>
      </c>
      <c r="C31" s="2">
        <v>13262800</v>
      </c>
      <c r="D31" s="2">
        <v>5666755</v>
      </c>
      <c r="E31" s="2"/>
      <c r="F31" s="2">
        <v>1042750</v>
      </c>
      <c r="G31" s="2">
        <v>2432000</v>
      </c>
      <c r="H31" s="2">
        <v>41638193.999999993</v>
      </c>
      <c r="I31" s="2"/>
      <c r="J31" s="2">
        <v>0</v>
      </c>
      <c r="K31" s="2"/>
      <c r="L31" s="1">
        <f t="shared" ref="L31" si="14">B31+D31+F31+H31+J31</f>
        <v>98578268.99999997</v>
      </c>
      <c r="M31" s="13">
        <f t="shared" ref="M31" si="15">C31+E31+G31+I31+K31</f>
        <v>15694800</v>
      </c>
      <c r="N31" s="22">
        <f>L31+M31</f>
        <v>114273068.99999997</v>
      </c>
      <c r="P31" s="4" t="s">
        <v>16</v>
      </c>
      <c r="Q31" s="2">
        <v>5747</v>
      </c>
      <c r="R31" s="2">
        <v>3704</v>
      </c>
      <c r="S31" s="2">
        <v>799</v>
      </c>
      <c r="T31" s="2">
        <v>0</v>
      </c>
      <c r="U31" s="2">
        <v>97</v>
      </c>
      <c r="V31" s="2">
        <v>760</v>
      </c>
      <c r="W31" s="2">
        <v>7834</v>
      </c>
      <c r="X31" s="2">
        <v>0</v>
      </c>
      <c r="Y31" s="2">
        <v>1276</v>
      </c>
      <c r="Z31" s="2">
        <v>0</v>
      </c>
      <c r="AA31" s="1">
        <f t="shared" ref="AA31" si="16">Q31+S31+U31+W31+Y31</f>
        <v>15753</v>
      </c>
      <c r="AB31" s="13">
        <f t="shared" ref="AB31" si="17">R31+T31+V31+X31+Z31</f>
        <v>4464</v>
      </c>
      <c r="AC31" s="14">
        <f>AA31+AB31</f>
        <v>20217</v>
      </c>
      <c r="AE31" s="4" t="s">
        <v>16</v>
      </c>
      <c r="AF31" s="2">
        <f t="shared" ref="AF31:AO31" si="18">IFERROR(B31/Q31, "N.A.")</f>
        <v>8740.3114668522685</v>
      </c>
      <c r="AG31" s="2">
        <f t="shared" si="18"/>
        <v>3580.6695464362851</v>
      </c>
      <c r="AH31" s="2">
        <f t="shared" si="18"/>
        <v>7092.3091364205256</v>
      </c>
      <c r="AI31" s="2" t="str">
        <f t="shared" si="18"/>
        <v>N.A.</v>
      </c>
      <c r="AJ31" s="2">
        <f t="shared" si="18"/>
        <v>10750</v>
      </c>
      <c r="AK31" s="2">
        <f t="shared" si="18"/>
        <v>3200</v>
      </c>
      <c r="AL31" s="2">
        <f t="shared" si="18"/>
        <v>5315.0617819760009</v>
      </c>
      <c r="AM31" s="2" t="str">
        <f t="shared" si="18"/>
        <v>N.A.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6257.7457627118629</v>
      </c>
      <c r="AQ31" s="16">
        <f t="shared" ref="AQ31" si="20">IFERROR(M31/AB31, "N.A.")</f>
        <v>3515.8602150537636</v>
      </c>
      <c r="AR31" s="14">
        <f t="shared" ref="AR31" si="21">IFERROR(N31/AC31, "N.A.")</f>
        <v>5652.3257159815985</v>
      </c>
    </row>
    <row r="32" spans="1:44" ht="15" customHeight="1" thickBot="1" x14ac:dyDescent="0.3">
      <c r="A32" s="5" t="s">
        <v>0</v>
      </c>
      <c r="B32" s="28">
        <f>B31+C31</f>
        <v>63493369.999999985</v>
      </c>
      <c r="C32" s="30"/>
      <c r="D32" s="28">
        <f>D31+E31</f>
        <v>5666755</v>
      </c>
      <c r="E32" s="30"/>
      <c r="F32" s="28">
        <f>F31+G31</f>
        <v>3474750</v>
      </c>
      <c r="G32" s="30"/>
      <c r="H32" s="28">
        <f>H31+I31</f>
        <v>41638193.999999993</v>
      </c>
      <c r="I32" s="30"/>
      <c r="J32" s="28">
        <f>J31+K31</f>
        <v>0</v>
      </c>
      <c r="K32" s="30"/>
      <c r="L32" s="28">
        <f>L31+M31</f>
        <v>114273068.99999997</v>
      </c>
      <c r="M32" s="29"/>
      <c r="N32" s="23">
        <f>B32+D32+F32+H32+J32</f>
        <v>114273068.99999997</v>
      </c>
      <c r="P32" s="5" t="s">
        <v>0</v>
      </c>
      <c r="Q32" s="28">
        <f>Q31+R31</f>
        <v>9451</v>
      </c>
      <c r="R32" s="30"/>
      <c r="S32" s="28">
        <f>S31+T31</f>
        <v>799</v>
      </c>
      <c r="T32" s="30"/>
      <c r="U32" s="28">
        <f>U31+V31</f>
        <v>857</v>
      </c>
      <c r="V32" s="30"/>
      <c r="W32" s="28">
        <f>W31+X31</f>
        <v>7834</v>
      </c>
      <c r="X32" s="30"/>
      <c r="Y32" s="28">
        <f>Y31+Z31</f>
        <v>1276</v>
      </c>
      <c r="Z32" s="30"/>
      <c r="AA32" s="28">
        <f>AA31+AB31</f>
        <v>20217</v>
      </c>
      <c r="AB32" s="30"/>
      <c r="AC32" s="24">
        <f>Q32+S32+U32+W32+Y32</f>
        <v>20217</v>
      </c>
      <c r="AE32" s="5" t="s">
        <v>0</v>
      </c>
      <c r="AF32" s="31">
        <f>IFERROR(B32/Q32,"N.A.")</f>
        <v>6718.1642154269375</v>
      </c>
      <c r="AG32" s="32"/>
      <c r="AH32" s="31">
        <f>IFERROR(D32/S32,"N.A.")</f>
        <v>7092.3091364205256</v>
      </c>
      <c r="AI32" s="32"/>
      <c r="AJ32" s="31">
        <f>IFERROR(F32/U32,"N.A.")</f>
        <v>4054.5507584597431</v>
      </c>
      <c r="AK32" s="32"/>
      <c r="AL32" s="31">
        <f>IFERROR(H32/W32,"N.A.")</f>
        <v>5315.0617819760009</v>
      </c>
      <c r="AM32" s="32"/>
      <c r="AN32" s="31">
        <f>IFERROR(J32/Y32,"N.A.")</f>
        <v>0</v>
      </c>
      <c r="AO32" s="32"/>
      <c r="AP32" s="31">
        <f>IFERROR(L32/AA32,"N.A.")</f>
        <v>5652.3257159815985</v>
      </c>
      <c r="AQ32" s="32"/>
      <c r="AR32" s="17">
        <f>IFERROR(N32/AC32, "N.A.")</f>
        <v>5652.3257159815985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6402280</v>
      </c>
      <c r="C39" s="2"/>
      <c r="D39" s="2"/>
      <c r="E39" s="2"/>
      <c r="F39" s="2">
        <v>10457600</v>
      </c>
      <c r="G39" s="2"/>
      <c r="H39" s="2">
        <v>9849571</v>
      </c>
      <c r="I39" s="2"/>
      <c r="J39" s="2">
        <v>0</v>
      </c>
      <c r="K39" s="2"/>
      <c r="L39" s="1">
        <f t="shared" ref="L39:M42" si="22">B39+D39+F39+H39+J39</f>
        <v>26709451</v>
      </c>
      <c r="M39" s="13">
        <f t="shared" si="22"/>
        <v>0</v>
      </c>
      <c r="N39" s="14">
        <f>L39+M39</f>
        <v>26709451</v>
      </c>
      <c r="P39" s="3" t="s">
        <v>12</v>
      </c>
      <c r="Q39" s="2">
        <v>1276</v>
      </c>
      <c r="R39" s="2">
        <v>0</v>
      </c>
      <c r="S39" s="2">
        <v>0</v>
      </c>
      <c r="T39" s="2">
        <v>0</v>
      </c>
      <c r="U39" s="2">
        <v>1520</v>
      </c>
      <c r="V39" s="2">
        <v>0</v>
      </c>
      <c r="W39" s="2">
        <v>4394</v>
      </c>
      <c r="X39" s="2">
        <v>0</v>
      </c>
      <c r="Y39" s="2">
        <v>188</v>
      </c>
      <c r="Z39" s="2">
        <v>0</v>
      </c>
      <c r="AA39" s="1">
        <f t="shared" ref="AA39:AB42" si="23">Q39+S39+U39+W39+Y39</f>
        <v>7378</v>
      </c>
      <c r="AB39" s="13">
        <f t="shared" si="23"/>
        <v>0</v>
      </c>
      <c r="AC39" s="14">
        <f>AA39+AB39</f>
        <v>7378</v>
      </c>
      <c r="AE39" s="3" t="s">
        <v>12</v>
      </c>
      <c r="AF39" s="2">
        <f t="shared" ref="AF39:AR42" si="24">IFERROR(B39/Q39, "N.A.")</f>
        <v>5017.4608150470222</v>
      </c>
      <c r="AG39" s="2" t="str">
        <f t="shared" si="24"/>
        <v>N.A.</v>
      </c>
      <c r="AH39" s="2" t="str">
        <f t="shared" si="24"/>
        <v>N.A.</v>
      </c>
      <c r="AI39" s="2" t="str">
        <f t="shared" si="24"/>
        <v>N.A.</v>
      </c>
      <c r="AJ39" s="2">
        <f t="shared" si="24"/>
        <v>6880</v>
      </c>
      <c r="AK39" s="2" t="str">
        <f t="shared" si="24"/>
        <v>N.A.</v>
      </c>
      <c r="AL39" s="2">
        <f t="shared" si="24"/>
        <v>2241.5955848884842</v>
      </c>
      <c r="AM39" s="2" t="str">
        <f t="shared" si="24"/>
        <v>N.A.</v>
      </c>
      <c r="AN39" s="2">
        <f t="shared" si="24"/>
        <v>0</v>
      </c>
      <c r="AO39" s="2" t="str">
        <f t="shared" si="24"/>
        <v>N.A.</v>
      </c>
      <c r="AP39" s="15">
        <f t="shared" si="24"/>
        <v>3620.1478720520468</v>
      </c>
      <c r="AQ39" s="16" t="str">
        <f t="shared" si="24"/>
        <v>N.A.</v>
      </c>
      <c r="AR39" s="14">
        <f t="shared" si="24"/>
        <v>3620.1478720520468</v>
      </c>
    </row>
    <row r="40" spans="1:44" ht="15" customHeight="1" thickBot="1" x14ac:dyDescent="0.3">
      <c r="A40" s="3" t="s">
        <v>13</v>
      </c>
      <c r="B40" s="2">
        <v>5065079.9999999991</v>
      </c>
      <c r="C40" s="2"/>
      <c r="D40" s="2">
        <v>2352960</v>
      </c>
      <c r="E40" s="2"/>
      <c r="F40" s="2"/>
      <c r="G40" s="2"/>
      <c r="H40" s="2"/>
      <c r="I40" s="2"/>
      <c r="J40" s="2"/>
      <c r="K40" s="2"/>
      <c r="L40" s="1">
        <f t="shared" si="22"/>
        <v>7418039.9999999991</v>
      </c>
      <c r="M40" s="13">
        <f t="shared" si="22"/>
        <v>0</v>
      </c>
      <c r="N40" s="14">
        <f>L40+M40</f>
        <v>7418039.9999999991</v>
      </c>
      <c r="P40" s="3" t="s">
        <v>13</v>
      </c>
      <c r="Q40" s="2">
        <v>796</v>
      </c>
      <c r="R40" s="2">
        <v>0</v>
      </c>
      <c r="S40" s="2">
        <v>608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1404</v>
      </c>
      <c r="AB40" s="13">
        <f t="shared" si="23"/>
        <v>0</v>
      </c>
      <c r="AC40" s="14">
        <f>AA40+AB40</f>
        <v>1404</v>
      </c>
      <c r="AE40" s="3" t="s">
        <v>13</v>
      </c>
      <c r="AF40" s="2">
        <f t="shared" si="24"/>
        <v>6363.1658291457279</v>
      </c>
      <c r="AG40" s="2" t="str">
        <f t="shared" si="24"/>
        <v>N.A.</v>
      </c>
      <c r="AH40" s="2">
        <f t="shared" si="24"/>
        <v>3870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5283.5042735042725</v>
      </c>
      <c r="AQ40" s="16" t="str">
        <f t="shared" si="24"/>
        <v>N.A.</v>
      </c>
      <c r="AR40" s="14">
        <f t="shared" si="24"/>
        <v>5283.5042735042725</v>
      </c>
    </row>
    <row r="41" spans="1:44" ht="15" customHeight="1" thickBot="1" x14ac:dyDescent="0.3">
      <c r="A41" s="3" t="s">
        <v>14</v>
      </c>
      <c r="B41" s="2">
        <v>10604779.999999998</v>
      </c>
      <c r="C41" s="2">
        <v>11474000.000000002</v>
      </c>
      <c r="D41" s="2"/>
      <c r="E41" s="2"/>
      <c r="F41" s="2"/>
      <c r="G41" s="2">
        <v>7296000</v>
      </c>
      <c r="H41" s="2"/>
      <c r="I41" s="2">
        <v>0</v>
      </c>
      <c r="J41" s="2"/>
      <c r="K41" s="2"/>
      <c r="L41" s="1">
        <f t="shared" si="22"/>
        <v>10604779.999999998</v>
      </c>
      <c r="M41" s="13">
        <f t="shared" si="22"/>
        <v>18770000</v>
      </c>
      <c r="N41" s="14">
        <f>L41+M41</f>
        <v>29374780</v>
      </c>
      <c r="P41" s="3" t="s">
        <v>14</v>
      </c>
      <c r="Q41" s="2">
        <v>2680</v>
      </c>
      <c r="R41" s="2">
        <v>2206</v>
      </c>
      <c r="S41" s="2">
        <v>0</v>
      </c>
      <c r="T41" s="2">
        <v>0</v>
      </c>
      <c r="U41" s="2">
        <v>0</v>
      </c>
      <c r="V41" s="2">
        <v>608</v>
      </c>
      <c r="W41" s="2">
        <v>0</v>
      </c>
      <c r="X41" s="2">
        <v>380</v>
      </c>
      <c r="Y41" s="2">
        <v>0</v>
      </c>
      <c r="Z41" s="2">
        <v>0</v>
      </c>
      <c r="AA41" s="1">
        <f t="shared" si="23"/>
        <v>2680</v>
      </c>
      <c r="AB41" s="13">
        <f t="shared" si="23"/>
        <v>3194</v>
      </c>
      <c r="AC41" s="14">
        <f>AA41+AB41</f>
        <v>5874</v>
      </c>
      <c r="AE41" s="3" t="s">
        <v>14</v>
      </c>
      <c r="AF41" s="2">
        <f t="shared" si="24"/>
        <v>3957.0074626865667</v>
      </c>
      <c r="AG41" s="2">
        <f t="shared" si="24"/>
        <v>5201.2692656391664</v>
      </c>
      <c r="AH41" s="2" t="str">
        <f t="shared" si="24"/>
        <v>N.A.</v>
      </c>
      <c r="AI41" s="2" t="str">
        <f t="shared" si="24"/>
        <v>N.A.</v>
      </c>
      <c r="AJ41" s="2" t="str">
        <f t="shared" si="24"/>
        <v>N.A.</v>
      </c>
      <c r="AK41" s="2">
        <f t="shared" si="24"/>
        <v>12000</v>
      </c>
      <c r="AL41" s="2" t="str">
        <f t="shared" si="24"/>
        <v>N.A.</v>
      </c>
      <c r="AM41" s="2">
        <f t="shared" si="24"/>
        <v>0</v>
      </c>
      <c r="AN41" s="2" t="str">
        <f t="shared" si="24"/>
        <v>N.A.</v>
      </c>
      <c r="AO41" s="2" t="str">
        <f t="shared" si="24"/>
        <v>N.A.</v>
      </c>
      <c r="AP41" s="15">
        <f t="shared" si="24"/>
        <v>3957.0074626865667</v>
      </c>
      <c r="AQ41" s="16">
        <f t="shared" si="24"/>
        <v>5876.6437069505319</v>
      </c>
      <c r="AR41" s="14">
        <f t="shared" si="24"/>
        <v>5000.8137555328567</v>
      </c>
    </row>
    <row r="42" spans="1:44" ht="15" customHeight="1" thickBot="1" x14ac:dyDescent="0.3">
      <c r="A42" s="3" t="s">
        <v>15</v>
      </c>
      <c r="B42" s="2">
        <v>2042500</v>
      </c>
      <c r="C42" s="2"/>
      <c r="D42" s="2"/>
      <c r="E42" s="2"/>
      <c r="F42" s="2"/>
      <c r="G42" s="2"/>
      <c r="H42" s="2">
        <v>5277299.9999999991</v>
      </c>
      <c r="I42" s="2"/>
      <c r="J42" s="2">
        <v>0</v>
      </c>
      <c r="K42" s="2"/>
      <c r="L42" s="1">
        <f t="shared" si="22"/>
        <v>7319799.9999999991</v>
      </c>
      <c r="M42" s="13">
        <f t="shared" si="22"/>
        <v>0</v>
      </c>
      <c r="N42" s="14">
        <f>L42+M42</f>
        <v>7319799.9999999991</v>
      </c>
      <c r="P42" s="3" t="s">
        <v>15</v>
      </c>
      <c r="Q42" s="2">
        <v>760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1182</v>
      </c>
      <c r="X42" s="2">
        <v>0</v>
      </c>
      <c r="Y42" s="2">
        <v>574</v>
      </c>
      <c r="Z42" s="2">
        <v>0</v>
      </c>
      <c r="AA42" s="1">
        <f t="shared" si="23"/>
        <v>2516</v>
      </c>
      <c r="AB42" s="13">
        <f t="shared" si="23"/>
        <v>0</v>
      </c>
      <c r="AC42" s="14">
        <f>AA42+AB42</f>
        <v>2516</v>
      </c>
      <c r="AE42" s="3" t="s">
        <v>15</v>
      </c>
      <c r="AF42" s="2">
        <f t="shared" si="24"/>
        <v>2687.5</v>
      </c>
      <c r="AG42" s="2" t="str">
        <f t="shared" si="24"/>
        <v>N.A.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>
        <f t="shared" si="24"/>
        <v>4464.7208121827407</v>
      </c>
      <c r="AM42" s="2" t="str">
        <f t="shared" si="24"/>
        <v>N.A.</v>
      </c>
      <c r="AN42" s="2">
        <f t="shared" si="24"/>
        <v>0</v>
      </c>
      <c r="AO42" s="2" t="str">
        <f t="shared" si="24"/>
        <v>N.A.</v>
      </c>
      <c r="AP42" s="15">
        <f t="shared" si="24"/>
        <v>2909.3004769475356</v>
      </c>
      <c r="AQ42" s="16" t="str">
        <f t="shared" si="24"/>
        <v>N.A.</v>
      </c>
      <c r="AR42" s="14">
        <f t="shared" si="24"/>
        <v>2909.3004769475356</v>
      </c>
    </row>
    <row r="43" spans="1:44" ht="15" customHeight="1" thickBot="1" x14ac:dyDescent="0.3">
      <c r="A43" s="4" t="s">
        <v>16</v>
      </c>
      <c r="B43" s="2">
        <v>24114640</v>
      </c>
      <c r="C43" s="2">
        <v>11474000.000000002</v>
      </c>
      <c r="D43" s="2">
        <v>2352960</v>
      </c>
      <c r="E43" s="2"/>
      <c r="F43" s="2">
        <v>10457600</v>
      </c>
      <c r="G43" s="2">
        <v>7296000</v>
      </c>
      <c r="H43" s="2">
        <v>15126870.999999998</v>
      </c>
      <c r="I43" s="2">
        <v>0</v>
      </c>
      <c r="J43" s="2">
        <v>0</v>
      </c>
      <c r="K43" s="2"/>
      <c r="L43" s="1">
        <f t="shared" ref="L43" si="25">B43+D43+F43+H43+J43</f>
        <v>52052071</v>
      </c>
      <c r="M43" s="13">
        <f t="shared" ref="M43" si="26">C43+E43+G43+I43+K43</f>
        <v>18770000</v>
      </c>
      <c r="N43" s="22">
        <f>L43+M43</f>
        <v>70822071</v>
      </c>
      <c r="P43" s="4" t="s">
        <v>16</v>
      </c>
      <c r="Q43" s="2">
        <v>5512</v>
      </c>
      <c r="R43" s="2">
        <v>2206</v>
      </c>
      <c r="S43" s="2">
        <v>608</v>
      </c>
      <c r="T43" s="2">
        <v>0</v>
      </c>
      <c r="U43" s="2">
        <v>1520</v>
      </c>
      <c r="V43" s="2">
        <v>608</v>
      </c>
      <c r="W43" s="2">
        <v>5576</v>
      </c>
      <c r="X43" s="2">
        <v>380</v>
      </c>
      <c r="Y43" s="2">
        <v>762</v>
      </c>
      <c r="Z43" s="2">
        <v>0</v>
      </c>
      <c r="AA43" s="1">
        <f t="shared" ref="AA43" si="27">Q43+S43+U43+W43+Y43</f>
        <v>13978</v>
      </c>
      <c r="AB43" s="13">
        <f t="shared" ref="AB43" si="28">R43+T43+V43+X43+Z43</f>
        <v>3194</v>
      </c>
      <c r="AC43" s="22">
        <f>AA43+AB43</f>
        <v>17172</v>
      </c>
      <c r="AE43" s="4" t="s">
        <v>16</v>
      </c>
      <c r="AF43" s="2">
        <f t="shared" ref="AF43:AO43" si="29">IFERROR(B43/Q43, "N.A.")</f>
        <v>4374.934687953556</v>
      </c>
      <c r="AG43" s="2">
        <f t="shared" si="29"/>
        <v>5201.2692656391664</v>
      </c>
      <c r="AH43" s="2">
        <f t="shared" si="29"/>
        <v>3870</v>
      </c>
      <c r="AI43" s="2" t="str">
        <f t="shared" si="29"/>
        <v>N.A.</v>
      </c>
      <c r="AJ43" s="2">
        <f t="shared" si="29"/>
        <v>6880</v>
      </c>
      <c r="AK43" s="2">
        <f t="shared" si="29"/>
        <v>12000</v>
      </c>
      <c r="AL43" s="2">
        <f t="shared" si="29"/>
        <v>2712.8534791965562</v>
      </c>
      <c r="AM43" s="2">
        <f t="shared" si="29"/>
        <v>0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3723.8568464730292</v>
      </c>
      <c r="AQ43" s="16">
        <f t="shared" ref="AQ43" si="31">IFERROR(M43/AB43, "N.A.")</f>
        <v>5876.6437069505319</v>
      </c>
      <c r="AR43" s="14">
        <f t="shared" ref="AR43" si="32">IFERROR(N43/AC43, "N.A.")</f>
        <v>4124.2762054507339</v>
      </c>
    </row>
    <row r="44" spans="1:44" ht="15" customHeight="1" thickBot="1" x14ac:dyDescent="0.3">
      <c r="A44" s="5" t="s">
        <v>0</v>
      </c>
      <c r="B44" s="28">
        <f>B43+C43</f>
        <v>35588640</v>
      </c>
      <c r="C44" s="30"/>
      <c r="D44" s="28">
        <f>D43+E43</f>
        <v>2352960</v>
      </c>
      <c r="E44" s="30"/>
      <c r="F44" s="28">
        <f>F43+G43</f>
        <v>17753600</v>
      </c>
      <c r="G44" s="30"/>
      <c r="H44" s="28">
        <f>H43+I43</f>
        <v>15126870.999999998</v>
      </c>
      <c r="I44" s="30"/>
      <c r="J44" s="28">
        <f>J43+K43</f>
        <v>0</v>
      </c>
      <c r="K44" s="30"/>
      <c r="L44" s="28">
        <f>L43+M43</f>
        <v>70822071</v>
      </c>
      <c r="M44" s="29"/>
      <c r="N44" s="23">
        <f>B44+D44+F44+H44+J44</f>
        <v>70822071</v>
      </c>
      <c r="P44" s="5" t="s">
        <v>0</v>
      </c>
      <c r="Q44" s="28">
        <f>Q43+R43</f>
        <v>7718</v>
      </c>
      <c r="R44" s="30"/>
      <c r="S44" s="28">
        <f>S43+T43</f>
        <v>608</v>
      </c>
      <c r="T44" s="30"/>
      <c r="U44" s="28">
        <f>U43+V43</f>
        <v>2128</v>
      </c>
      <c r="V44" s="30"/>
      <c r="W44" s="28">
        <f>W43+X43</f>
        <v>5956</v>
      </c>
      <c r="X44" s="30"/>
      <c r="Y44" s="28">
        <f>Y43+Z43</f>
        <v>762</v>
      </c>
      <c r="Z44" s="30"/>
      <c r="AA44" s="28">
        <f>AA43+AB43</f>
        <v>17172</v>
      </c>
      <c r="AB44" s="29"/>
      <c r="AC44" s="23">
        <f>Q44+S44+U44+W44+Y44</f>
        <v>17172</v>
      </c>
      <c r="AE44" s="5" t="s">
        <v>0</v>
      </c>
      <c r="AF44" s="31">
        <f>IFERROR(B44/Q44,"N.A.")</f>
        <v>4611.1220523451675</v>
      </c>
      <c r="AG44" s="32"/>
      <c r="AH44" s="31">
        <f>IFERROR(D44/S44,"N.A.")</f>
        <v>3870</v>
      </c>
      <c r="AI44" s="32"/>
      <c r="AJ44" s="31">
        <f>IFERROR(F44/U44,"N.A.")</f>
        <v>8342.8571428571431</v>
      </c>
      <c r="AK44" s="32"/>
      <c r="AL44" s="31">
        <f>IFERROR(H44/W44,"N.A.")</f>
        <v>2539.7701477501678</v>
      </c>
      <c r="AM44" s="32"/>
      <c r="AN44" s="31">
        <f>IFERROR(J44/Y44,"N.A.")</f>
        <v>0</v>
      </c>
      <c r="AO44" s="32"/>
      <c r="AP44" s="31">
        <f>IFERROR(L44/AA44,"N.A.")</f>
        <v>4124.2762054507339</v>
      </c>
      <c r="AQ44" s="32"/>
      <c r="AR44" s="17">
        <f>IFERROR(N44/AC44, "N.A.")</f>
        <v>4124.2762054507339</v>
      </c>
    </row>
  </sheetData>
  <mergeCells count="144">
    <mergeCell ref="AR11:AR14"/>
    <mergeCell ref="B12:E12"/>
    <mergeCell ref="F12:G13"/>
    <mergeCell ref="H12:I13"/>
    <mergeCell ref="J12:K13"/>
    <mergeCell ref="L12:M13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B13:C13"/>
    <mergeCell ref="D13:E13"/>
    <mergeCell ref="Q13:R13"/>
    <mergeCell ref="AF13:AG13"/>
    <mergeCell ref="AH13:AI13"/>
    <mergeCell ref="AC11:AC14"/>
    <mergeCell ref="AE11:AE14"/>
    <mergeCell ref="AF11:AQ11"/>
    <mergeCell ref="AE23:AE26"/>
    <mergeCell ref="P23:P26"/>
    <mergeCell ref="S13:T13"/>
    <mergeCell ref="A11:A14"/>
    <mergeCell ref="B11:M11"/>
    <mergeCell ref="N11:N14"/>
    <mergeCell ref="P11:P14"/>
    <mergeCell ref="B20:C20"/>
    <mergeCell ref="AN20:AO20"/>
    <mergeCell ref="Q20:R20"/>
    <mergeCell ref="S20:T20"/>
    <mergeCell ref="U20:V20"/>
    <mergeCell ref="W20:X20"/>
    <mergeCell ref="Y20:Z20"/>
    <mergeCell ref="Q11:AB11"/>
    <mergeCell ref="D20:E20"/>
    <mergeCell ref="F20:G20"/>
    <mergeCell ref="H20:I20"/>
    <mergeCell ref="J20:K20"/>
    <mergeCell ref="AF20:AG20"/>
    <mergeCell ref="AH20:AI20"/>
    <mergeCell ref="AJ20:AK20"/>
    <mergeCell ref="AL20:AM20"/>
    <mergeCell ref="L20:M20"/>
    <mergeCell ref="N23:N26"/>
    <mergeCell ref="AR23:AR26"/>
    <mergeCell ref="B24:E24"/>
    <mergeCell ref="F24:G25"/>
    <mergeCell ref="H24:I25"/>
    <mergeCell ref="J24:K25"/>
    <mergeCell ref="L24:M25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B25:C25"/>
    <mergeCell ref="D25:E25"/>
    <mergeCell ref="Q25:R25"/>
    <mergeCell ref="S25:T25"/>
    <mergeCell ref="AF25:AG25"/>
    <mergeCell ref="AH25:AI25"/>
    <mergeCell ref="AC23:AC26"/>
    <mergeCell ref="L36:M37"/>
    <mergeCell ref="A35:A38"/>
    <mergeCell ref="B35:M35"/>
    <mergeCell ref="N35:N38"/>
    <mergeCell ref="P35:P38"/>
    <mergeCell ref="AF23:AQ23"/>
    <mergeCell ref="AN32:AO32"/>
    <mergeCell ref="Q32:R32"/>
    <mergeCell ref="S32:T32"/>
    <mergeCell ref="U32:V32"/>
    <mergeCell ref="W32:X32"/>
    <mergeCell ref="Y32:Z32"/>
    <mergeCell ref="Q23:AB23"/>
    <mergeCell ref="B32:C32"/>
    <mergeCell ref="D32:E32"/>
    <mergeCell ref="F32:G32"/>
    <mergeCell ref="H32:I32"/>
    <mergeCell ref="J32:K32"/>
    <mergeCell ref="AF32:AG32"/>
    <mergeCell ref="AH32:AI32"/>
    <mergeCell ref="AJ32:AK32"/>
    <mergeCell ref="AL32:AM32"/>
    <mergeCell ref="A23:A26"/>
    <mergeCell ref="B23:M23"/>
    <mergeCell ref="AF35:AQ35"/>
    <mergeCell ref="AN44:AO44"/>
    <mergeCell ref="Q44:R44"/>
    <mergeCell ref="S44:T44"/>
    <mergeCell ref="Q35:AB35"/>
    <mergeCell ref="U44:V44"/>
    <mergeCell ref="W44:X44"/>
    <mergeCell ref="Y44:Z44"/>
    <mergeCell ref="B44:C44"/>
    <mergeCell ref="D44:E44"/>
    <mergeCell ref="F44:G44"/>
    <mergeCell ref="H44:I44"/>
    <mergeCell ref="J44:K44"/>
    <mergeCell ref="AL36:AM37"/>
    <mergeCell ref="AF44:AG44"/>
    <mergeCell ref="AH44:AI44"/>
    <mergeCell ref="AJ44:AK44"/>
    <mergeCell ref="AL44:AM44"/>
    <mergeCell ref="B37:C37"/>
    <mergeCell ref="D37:E37"/>
    <mergeCell ref="B36:E36"/>
    <mergeCell ref="F36:G37"/>
    <mergeCell ref="H36:I37"/>
    <mergeCell ref="J36:K37"/>
    <mergeCell ref="L32:M32"/>
    <mergeCell ref="L44:M44"/>
    <mergeCell ref="AA20:AB20"/>
    <mergeCell ref="AA32:AB32"/>
    <mergeCell ref="AA44:AB44"/>
    <mergeCell ref="AP20:AQ20"/>
    <mergeCell ref="AP32:AQ32"/>
    <mergeCell ref="AP44:AQ44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N36:AO37"/>
    <mergeCell ref="AP36:AQ37"/>
    <mergeCell ref="Q37:R37"/>
    <mergeCell ref="S37:T37"/>
    <mergeCell ref="AF37:AG37"/>
    <mergeCell ref="AH37:AI37"/>
    <mergeCell ref="AC35:AC38"/>
    <mergeCell ref="AE35:AE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>
      <c r="A9" s="7"/>
    </row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4869615</v>
      </c>
      <c r="C15" s="2"/>
      <c r="D15" s="2">
        <v>245100</v>
      </c>
      <c r="E15" s="2"/>
      <c r="F15" s="2">
        <v>7542199.9999999991</v>
      </c>
      <c r="G15" s="2"/>
      <c r="H15" s="2">
        <v>6813156</v>
      </c>
      <c r="I15" s="2"/>
      <c r="J15" s="2"/>
      <c r="K15" s="2"/>
      <c r="L15" s="1">
        <f t="shared" ref="L15:M18" si="0">B15+D15+F15+H15+J15</f>
        <v>19470071</v>
      </c>
      <c r="M15" s="13">
        <f t="shared" si="0"/>
        <v>0</v>
      </c>
      <c r="N15" s="14">
        <f>L15+M15</f>
        <v>19470071</v>
      </c>
      <c r="P15" s="3" t="s">
        <v>12</v>
      </c>
      <c r="Q15" s="2">
        <v>866</v>
      </c>
      <c r="R15" s="2">
        <v>0</v>
      </c>
      <c r="S15" s="2">
        <v>38</v>
      </c>
      <c r="T15" s="2">
        <v>0</v>
      </c>
      <c r="U15" s="2">
        <v>421</v>
      </c>
      <c r="V15" s="2">
        <v>0</v>
      </c>
      <c r="W15" s="2">
        <v>789</v>
      </c>
      <c r="X15" s="2">
        <v>0</v>
      </c>
      <c r="Y15" s="2">
        <v>0</v>
      </c>
      <c r="Z15" s="2">
        <v>0</v>
      </c>
      <c r="AA15" s="1">
        <f t="shared" ref="AA15:AB18" si="1">Q15+S15+U15+W15+Y15</f>
        <v>2114</v>
      </c>
      <c r="AB15" s="13">
        <f t="shared" si="1"/>
        <v>0</v>
      </c>
      <c r="AC15" s="14">
        <f>AA15+AB15</f>
        <v>2114</v>
      </c>
      <c r="AE15" s="3" t="s">
        <v>12</v>
      </c>
      <c r="AF15" s="2">
        <f t="shared" ref="AF15:AR18" si="2">IFERROR(B15/Q15, "N.A.")</f>
        <v>5623.1120092378751</v>
      </c>
      <c r="AG15" s="2" t="str">
        <f t="shared" si="2"/>
        <v>N.A.</v>
      </c>
      <c r="AH15" s="2">
        <f t="shared" si="2"/>
        <v>6450</v>
      </c>
      <c r="AI15" s="2" t="str">
        <f t="shared" si="2"/>
        <v>N.A.</v>
      </c>
      <c r="AJ15" s="2">
        <f t="shared" si="2"/>
        <v>17914.964370546317</v>
      </c>
      <c r="AK15" s="2" t="str">
        <f t="shared" si="2"/>
        <v>N.A.</v>
      </c>
      <c r="AL15" s="2">
        <f t="shared" si="2"/>
        <v>8635.1787072243351</v>
      </c>
      <c r="AM15" s="2" t="str">
        <f t="shared" si="2"/>
        <v>N.A.</v>
      </c>
      <c r="AN15" s="2" t="str">
        <f t="shared" si="2"/>
        <v>N.A.</v>
      </c>
      <c r="AO15" s="2" t="str">
        <f t="shared" si="2"/>
        <v>N.A.</v>
      </c>
      <c r="AP15" s="15">
        <f t="shared" si="2"/>
        <v>9210.0619678334915</v>
      </c>
      <c r="AQ15" s="16" t="str">
        <f t="shared" si="2"/>
        <v>N.A.</v>
      </c>
      <c r="AR15" s="14">
        <f t="shared" si="2"/>
        <v>9210.0619678334915</v>
      </c>
    </row>
    <row r="16" spans="1:44" ht="15" customHeight="1" thickBot="1" x14ac:dyDescent="0.3">
      <c r="A16" s="3" t="s">
        <v>13</v>
      </c>
      <c r="B16" s="2">
        <v>3579320</v>
      </c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3579320</v>
      </c>
      <c r="M16" s="13">
        <f t="shared" si="0"/>
        <v>0</v>
      </c>
      <c r="N16" s="14">
        <f>L16+M16</f>
        <v>3579320</v>
      </c>
      <c r="P16" s="3" t="s">
        <v>13</v>
      </c>
      <c r="Q16" s="2">
        <v>332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332</v>
      </c>
      <c r="AB16" s="13">
        <f t="shared" si="1"/>
        <v>0</v>
      </c>
      <c r="AC16" s="14">
        <f>AA16+AB16</f>
        <v>332</v>
      </c>
      <c r="AE16" s="3" t="s">
        <v>13</v>
      </c>
      <c r="AF16" s="2">
        <f t="shared" si="2"/>
        <v>10781.084337349397</v>
      </c>
      <c r="AG16" s="2" t="str">
        <f t="shared" si="2"/>
        <v>N.A.</v>
      </c>
      <c r="AH16" s="2" t="str">
        <f t="shared" si="2"/>
        <v>N.A.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10781.084337349397</v>
      </c>
      <c r="AQ16" s="16" t="str">
        <f t="shared" si="2"/>
        <v>N.A.</v>
      </c>
      <c r="AR16" s="14">
        <f t="shared" si="2"/>
        <v>10781.084337349397</v>
      </c>
    </row>
    <row r="17" spans="1:44" ht="15" customHeight="1" thickBot="1" x14ac:dyDescent="0.3">
      <c r="A17" s="3" t="s">
        <v>14</v>
      </c>
      <c r="B17" s="2">
        <v>13504889.999999998</v>
      </c>
      <c r="C17" s="2">
        <v>31360700</v>
      </c>
      <c r="D17" s="2"/>
      <c r="E17" s="2"/>
      <c r="F17" s="2"/>
      <c r="G17" s="2">
        <v>1040000.0000000001</v>
      </c>
      <c r="H17" s="2"/>
      <c r="I17" s="2">
        <v>2773760</v>
      </c>
      <c r="J17" s="2"/>
      <c r="K17" s="2"/>
      <c r="L17" s="1">
        <f t="shared" si="0"/>
        <v>13504889.999999998</v>
      </c>
      <c r="M17" s="13">
        <f t="shared" si="0"/>
        <v>35174460</v>
      </c>
      <c r="N17" s="14">
        <f>L17+M17</f>
        <v>48679350</v>
      </c>
      <c r="P17" s="3" t="s">
        <v>14</v>
      </c>
      <c r="Q17" s="2">
        <v>1122</v>
      </c>
      <c r="R17" s="2">
        <v>3133</v>
      </c>
      <c r="S17" s="2">
        <v>0</v>
      </c>
      <c r="T17" s="2">
        <v>0</v>
      </c>
      <c r="U17" s="2">
        <v>0</v>
      </c>
      <c r="V17" s="2">
        <v>101</v>
      </c>
      <c r="W17" s="2">
        <v>0</v>
      </c>
      <c r="X17" s="2">
        <v>124</v>
      </c>
      <c r="Y17" s="2">
        <v>0</v>
      </c>
      <c r="Z17" s="2">
        <v>0</v>
      </c>
      <c r="AA17" s="1">
        <f t="shared" si="1"/>
        <v>1122</v>
      </c>
      <c r="AB17" s="13">
        <f t="shared" si="1"/>
        <v>3358</v>
      </c>
      <c r="AC17" s="14">
        <f>AA17+AB17</f>
        <v>4480</v>
      </c>
      <c r="AE17" s="3" t="s">
        <v>14</v>
      </c>
      <c r="AF17" s="2">
        <f t="shared" si="2"/>
        <v>12036.443850267378</v>
      </c>
      <c r="AG17" s="2">
        <f t="shared" si="2"/>
        <v>10009.798914778168</v>
      </c>
      <c r="AH17" s="2" t="str">
        <f t="shared" si="2"/>
        <v>N.A.</v>
      </c>
      <c r="AI17" s="2" t="str">
        <f t="shared" si="2"/>
        <v>N.A.</v>
      </c>
      <c r="AJ17" s="2" t="str">
        <f t="shared" si="2"/>
        <v>N.A.</v>
      </c>
      <c r="AK17" s="2">
        <f t="shared" si="2"/>
        <v>10297.029702970298</v>
      </c>
      <c r="AL17" s="2" t="str">
        <f t="shared" si="2"/>
        <v>N.A.</v>
      </c>
      <c r="AM17" s="2">
        <f t="shared" si="2"/>
        <v>22369.032258064515</v>
      </c>
      <c r="AN17" s="2" t="str">
        <f t="shared" si="2"/>
        <v>N.A.</v>
      </c>
      <c r="AO17" s="2" t="str">
        <f t="shared" si="2"/>
        <v>N.A.</v>
      </c>
      <c r="AP17" s="15">
        <f t="shared" si="2"/>
        <v>12036.443850267378</v>
      </c>
      <c r="AQ17" s="16">
        <f t="shared" si="2"/>
        <v>10474.824300178678</v>
      </c>
      <c r="AR17" s="14">
        <f t="shared" si="2"/>
        <v>10865.926339285714</v>
      </c>
    </row>
    <row r="18" spans="1:44" ht="15" customHeight="1" thickBot="1" x14ac:dyDescent="0.3">
      <c r="A18" s="3" t="s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1">
        <f t="shared" si="0"/>
        <v>0</v>
      </c>
      <c r="M18" s="13">
        <f t="shared" si="0"/>
        <v>0</v>
      </c>
      <c r="N18" s="14">
        <f>L18+M18</f>
        <v>0</v>
      </c>
      <c r="P18" s="3" t="s">
        <v>15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1">
        <f t="shared" si="1"/>
        <v>0</v>
      </c>
      <c r="AB18" s="13">
        <f t="shared" si="1"/>
        <v>0</v>
      </c>
      <c r="AC18" s="22">
        <f>AA18+AB18</f>
        <v>0</v>
      </c>
      <c r="AE18" s="3" t="s">
        <v>15</v>
      </c>
      <c r="AF18" s="2" t="str">
        <f t="shared" si="2"/>
        <v>N.A.</v>
      </c>
      <c r="AG18" s="2" t="str">
        <f t="shared" si="2"/>
        <v>N.A.</v>
      </c>
      <c r="AH18" s="2" t="str">
        <f t="shared" si="2"/>
        <v>N.A.</v>
      </c>
      <c r="AI18" s="2" t="str">
        <f t="shared" si="2"/>
        <v>N.A.</v>
      </c>
      <c r="AJ18" s="2" t="str">
        <f t="shared" si="2"/>
        <v>N.A.</v>
      </c>
      <c r="AK18" s="2" t="str">
        <f t="shared" si="2"/>
        <v>N.A.</v>
      </c>
      <c r="AL18" s="2" t="str">
        <f t="shared" si="2"/>
        <v>N.A.</v>
      </c>
      <c r="AM18" s="2" t="str">
        <f t="shared" si="2"/>
        <v>N.A.</v>
      </c>
      <c r="AN18" s="2" t="str">
        <f t="shared" si="2"/>
        <v>N.A.</v>
      </c>
      <c r="AO18" s="2" t="str">
        <f t="shared" si="2"/>
        <v>N.A.</v>
      </c>
      <c r="AP18" s="15" t="str">
        <f t="shared" si="2"/>
        <v>N.A.</v>
      </c>
      <c r="AQ18" s="16" t="str">
        <f t="shared" si="2"/>
        <v>N.A.</v>
      </c>
      <c r="AR18" s="14" t="str">
        <f t="shared" si="2"/>
        <v>N.A.</v>
      </c>
    </row>
    <row r="19" spans="1:44" ht="15" customHeight="1" thickBot="1" x14ac:dyDescent="0.3">
      <c r="A19" s="4" t="s">
        <v>16</v>
      </c>
      <c r="B19" s="2">
        <v>21953824.999999996</v>
      </c>
      <c r="C19" s="2">
        <v>31360700</v>
      </c>
      <c r="D19" s="2">
        <v>245100</v>
      </c>
      <c r="E19" s="2"/>
      <c r="F19" s="2">
        <v>7542199.9999999991</v>
      </c>
      <c r="G19" s="2">
        <v>1040000.0000000001</v>
      </c>
      <c r="H19" s="2">
        <v>6813156</v>
      </c>
      <c r="I19" s="2">
        <v>2773760</v>
      </c>
      <c r="J19" s="2"/>
      <c r="K19" s="2"/>
      <c r="L19" s="1">
        <f t="shared" ref="L19" si="3">B19+D19+F19+H19+J19</f>
        <v>36554281</v>
      </c>
      <c r="M19" s="13">
        <f t="shared" ref="M19" si="4">C19+E19+G19+I19+K19</f>
        <v>35174460</v>
      </c>
      <c r="N19" s="22">
        <f>L19+M19</f>
        <v>71728741</v>
      </c>
      <c r="P19" s="4" t="s">
        <v>16</v>
      </c>
      <c r="Q19" s="2">
        <v>2320</v>
      </c>
      <c r="R19" s="2">
        <v>3133</v>
      </c>
      <c r="S19" s="2">
        <v>38</v>
      </c>
      <c r="T19" s="2">
        <v>0</v>
      </c>
      <c r="U19" s="2">
        <v>421</v>
      </c>
      <c r="V19" s="2">
        <v>101</v>
      </c>
      <c r="W19" s="2">
        <v>789</v>
      </c>
      <c r="X19" s="2">
        <v>124</v>
      </c>
      <c r="Y19" s="2">
        <v>0</v>
      </c>
      <c r="Z19" s="2">
        <v>0</v>
      </c>
      <c r="AA19" s="1">
        <f t="shared" ref="AA19" si="5">Q19+S19+U19+W19+Y19</f>
        <v>3568</v>
      </c>
      <c r="AB19" s="13">
        <f t="shared" ref="AB19" si="6">R19+T19+V19+X19+Z19</f>
        <v>3358</v>
      </c>
      <c r="AC19" s="14">
        <f>AA19+AB19</f>
        <v>6926</v>
      </c>
      <c r="AE19" s="4" t="s">
        <v>16</v>
      </c>
      <c r="AF19" s="2">
        <f t="shared" ref="AF19:AO19" si="7">IFERROR(B19/Q19, "N.A.")</f>
        <v>9462.8556034482735</v>
      </c>
      <c r="AG19" s="2">
        <f t="shared" si="7"/>
        <v>10009.798914778168</v>
      </c>
      <c r="AH19" s="2">
        <f t="shared" si="7"/>
        <v>6450</v>
      </c>
      <c r="AI19" s="2" t="str">
        <f t="shared" si="7"/>
        <v>N.A.</v>
      </c>
      <c r="AJ19" s="2">
        <f t="shared" si="7"/>
        <v>17914.964370546317</v>
      </c>
      <c r="AK19" s="2">
        <f t="shared" si="7"/>
        <v>10297.029702970298</v>
      </c>
      <c r="AL19" s="2">
        <f t="shared" si="7"/>
        <v>8635.1787072243351</v>
      </c>
      <c r="AM19" s="2">
        <f t="shared" si="7"/>
        <v>22369.032258064515</v>
      </c>
      <c r="AN19" s="2" t="str">
        <f t="shared" si="7"/>
        <v>N.A.</v>
      </c>
      <c r="AO19" s="2" t="str">
        <f t="shared" si="7"/>
        <v>N.A.</v>
      </c>
      <c r="AP19" s="15">
        <f t="shared" ref="AP19" si="8">IFERROR(L19/AA19, "N.A.")</f>
        <v>10245.033912556053</v>
      </c>
      <c r="AQ19" s="16">
        <f t="shared" ref="AQ19" si="9">IFERROR(M19/AB19, "N.A.")</f>
        <v>10474.824300178678</v>
      </c>
      <c r="AR19" s="14">
        <f t="shared" ref="AR19" si="10">IFERROR(N19/AC19, "N.A.")</f>
        <v>10356.445423043604</v>
      </c>
    </row>
    <row r="20" spans="1:44" ht="15" customHeight="1" thickBot="1" x14ac:dyDescent="0.3">
      <c r="A20" s="5" t="s">
        <v>0</v>
      </c>
      <c r="B20" s="28">
        <f>B19+C19</f>
        <v>53314525</v>
      </c>
      <c r="C20" s="30"/>
      <c r="D20" s="28">
        <f>D19+E19</f>
        <v>245100</v>
      </c>
      <c r="E20" s="30"/>
      <c r="F20" s="28">
        <f>F19+G19</f>
        <v>8582200</v>
      </c>
      <c r="G20" s="30"/>
      <c r="H20" s="28">
        <f>H19+I19</f>
        <v>9586916</v>
      </c>
      <c r="I20" s="30"/>
      <c r="J20" s="28">
        <f>J19+K19</f>
        <v>0</v>
      </c>
      <c r="K20" s="30"/>
      <c r="L20" s="28">
        <f>L19+M19</f>
        <v>71728741</v>
      </c>
      <c r="M20" s="29"/>
      <c r="N20" s="23">
        <f>B20+D20+F20+H20+J20</f>
        <v>71728741</v>
      </c>
      <c r="P20" s="5" t="s">
        <v>0</v>
      </c>
      <c r="Q20" s="28">
        <f>Q19+R19</f>
        <v>5453</v>
      </c>
      <c r="R20" s="30"/>
      <c r="S20" s="28">
        <f>S19+T19</f>
        <v>38</v>
      </c>
      <c r="T20" s="30"/>
      <c r="U20" s="28">
        <f>U19+V19</f>
        <v>522</v>
      </c>
      <c r="V20" s="30"/>
      <c r="W20" s="28">
        <f>W19+X19</f>
        <v>913</v>
      </c>
      <c r="X20" s="30"/>
      <c r="Y20" s="28">
        <f>Y19+Z19</f>
        <v>0</v>
      </c>
      <c r="Z20" s="30"/>
      <c r="AA20" s="28">
        <f>AA19+AB19</f>
        <v>6926</v>
      </c>
      <c r="AB20" s="30"/>
      <c r="AC20" s="24">
        <f>Q20+S20+U20+W20+Y20</f>
        <v>6926</v>
      </c>
      <c r="AE20" s="5" t="s">
        <v>0</v>
      </c>
      <c r="AF20" s="31">
        <f>IFERROR(B20/Q20,"N.A.")</f>
        <v>9777.09976159912</v>
      </c>
      <c r="AG20" s="32"/>
      <c r="AH20" s="31">
        <f>IFERROR(D20/S20,"N.A.")</f>
        <v>6450</v>
      </c>
      <c r="AI20" s="32"/>
      <c r="AJ20" s="31">
        <f>IFERROR(F20/U20,"N.A.")</f>
        <v>16440.996168582376</v>
      </c>
      <c r="AK20" s="32"/>
      <c r="AL20" s="31">
        <f>IFERROR(H20/W20,"N.A.")</f>
        <v>10500.455640744798</v>
      </c>
      <c r="AM20" s="32"/>
      <c r="AN20" s="31" t="str">
        <f>IFERROR(J20/Y20,"N.A.")</f>
        <v>N.A.</v>
      </c>
      <c r="AO20" s="32"/>
      <c r="AP20" s="31">
        <f>IFERROR(L20/AA20,"N.A.")</f>
        <v>10356.445423043604</v>
      </c>
      <c r="AQ20" s="32"/>
      <c r="AR20" s="17">
        <f>IFERROR(N20/AC20, "N.A.")</f>
        <v>10356.445423043604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2909675</v>
      </c>
      <c r="C27" s="2"/>
      <c r="D27" s="2">
        <v>245100</v>
      </c>
      <c r="E27" s="2"/>
      <c r="F27" s="2">
        <v>5117000</v>
      </c>
      <c r="G27" s="2"/>
      <c r="H27" s="2">
        <v>4991956</v>
      </c>
      <c r="I27" s="2"/>
      <c r="J27" s="2"/>
      <c r="K27" s="2"/>
      <c r="L27" s="1">
        <f t="shared" ref="L27:M30" si="11">B27+D27+F27+H27+J27</f>
        <v>13263731</v>
      </c>
      <c r="M27" s="13">
        <f t="shared" si="11"/>
        <v>0</v>
      </c>
      <c r="N27" s="14">
        <f>L27+M27</f>
        <v>13263731</v>
      </c>
      <c r="P27" s="3" t="s">
        <v>12</v>
      </c>
      <c r="Q27" s="2">
        <v>597</v>
      </c>
      <c r="R27" s="2">
        <v>0</v>
      </c>
      <c r="S27" s="2">
        <v>38</v>
      </c>
      <c r="T27" s="2">
        <v>0</v>
      </c>
      <c r="U27" s="2">
        <v>327</v>
      </c>
      <c r="V27" s="2">
        <v>0</v>
      </c>
      <c r="W27" s="2">
        <v>384</v>
      </c>
      <c r="X27" s="2">
        <v>0</v>
      </c>
      <c r="Y27" s="2">
        <v>0</v>
      </c>
      <c r="Z27" s="2">
        <v>0</v>
      </c>
      <c r="AA27" s="1">
        <f t="shared" ref="AA27:AB30" si="12">Q27+S27+U27+W27+Y27</f>
        <v>1346</v>
      </c>
      <c r="AB27" s="13">
        <f t="shared" si="12"/>
        <v>0</v>
      </c>
      <c r="AC27" s="14">
        <f>AA27+AB27</f>
        <v>1346</v>
      </c>
      <c r="AE27" s="3" t="s">
        <v>12</v>
      </c>
      <c r="AF27" s="2">
        <f t="shared" ref="AF27:AR30" si="13">IFERROR(B27/Q27, "N.A.")</f>
        <v>4873.8274706867669</v>
      </c>
      <c r="AG27" s="2" t="str">
        <f t="shared" si="13"/>
        <v>N.A.</v>
      </c>
      <c r="AH27" s="2">
        <f t="shared" si="13"/>
        <v>6450</v>
      </c>
      <c r="AI27" s="2" t="str">
        <f t="shared" si="13"/>
        <v>N.A.</v>
      </c>
      <c r="AJ27" s="2">
        <f t="shared" si="13"/>
        <v>15648.318042813456</v>
      </c>
      <c r="AK27" s="2" t="str">
        <f t="shared" si="13"/>
        <v>N.A.</v>
      </c>
      <c r="AL27" s="2">
        <f t="shared" si="13"/>
        <v>12999.885416666666</v>
      </c>
      <c r="AM27" s="2" t="str">
        <f t="shared" si="13"/>
        <v>N.A.</v>
      </c>
      <c r="AN27" s="2" t="str">
        <f t="shared" si="13"/>
        <v>N.A.</v>
      </c>
      <c r="AO27" s="2" t="str">
        <f t="shared" si="13"/>
        <v>N.A.</v>
      </c>
      <c r="AP27" s="15">
        <f t="shared" si="13"/>
        <v>9854.1835066864787</v>
      </c>
      <c r="AQ27" s="16" t="str">
        <f t="shared" si="13"/>
        <v>N.A.</v>
      </c>
      <c r="AR27" s="14">
        <f t="shared" si="13"/>
        <v>9854.1835066864787</v>
      </c>
    </row>
    <row r="28" spans="1:44" ht="15" customHeight="1" thickBot="1" x14ac:dyDescent="0.3">
      <c r="A28" s="3" t="s">
        <v>13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11"/>
        <v>0</v>
      </c>
      <c r="M28" s="13">
        <f t="shared" si="11"/>
        <v>0</v>
      </c>
      <c r="N28" s="14">
        <f>L28+M28</f>
        <v>0</v>
      </c>
      <c r="P28" s="3" t="s">
        <v>13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0</v>
      </c>
      <c r="AB28" s="13">
        <f t="shared" si="12"/>
        <v>0</v>
      </c>
      <c r="AC28" s="14">
        <f>AA28+AB28</f>
        <v>0</v>
      </c>
      <c r="AE28" s="3" t="s">
        <v>13</v>
      </c>
      <c r="AF28" s="2" t="str">
        <f t="shared" si="13"/>
        <v>N.A.</v>
      </c>
      <c r="AG28" s="2" t="str">
        <f t="shared" si="13"/>
        <v>N.A.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 t="str">
        <f t="shared" si="13"/>
        <v>N.A.</v>
      </c>
      <c r="AQ28" s="16" t="str">
        <f t="shared" si="13"/>
        <v>N.A.</v>
      </c>
      <c r="AR28" s="14" t="str">
        <f t="shared" si="13"/>
        <v>N.A.</v>
      </c>
    </row>
    <row r="29" spans="1:44" ht="15" customHeight="1" thickBot="1" x14ac:dyDescent="0.3">
      <c r="A29" s="3" t="s">
        <v>14</v>
      </c>
      <c r="B29" s="2">
        <v>8967100</v>
      </c>
      <c r="C29" s="2">
        <v>21945499.999999996</v>
      </c>
      <c r="D29" s="2"/>
      <c r="E29" s="2"/>
      <c r="F29" s="2"/>
      <c r="G29" s="2">
        <v>1040000.0000000001</v>
      </c>
      <c r="H29" s="2"/>
      <c r="I29" s="2">
        <v>2773760</v>
      </c>
      <c r="J29" s="2"/>
      <c r="K29" s="2"/>
      <c r="L29" s="1">
        <f t="shared" si="11"/>
        <v>8967100</v>
      </c>
      <c r="M29" s="13">
        <f t="shared" si="11"/>
        <v>25759259.999999996</v>
      </c>
      <c r="N29" s="14">
        <f>L29+M29</f>
        <v>34726360</v>
      </c>
      <c r="P29" s="3" t="s">
        <v>14</v>
      </c>
      <c r="Q29" s="2">
        <v>608</v>
      </c>
      <c r="R29" s="2">
        <v>2246</v>
      </c>
      <c r="S29" s="2">
        <v>0</v>
      </c>
      <c r="T29" s="2">
        <v>0</v>
      </c>
      <c r="U29" s="2">
        <v>0</v>
      </c>
      <c r="V29" s="2">
        <v>101</v>
      </c>
      <c r="W29" s="2">
        <v>0</v>
      </c>
      <c r="X29" s="2">
        <v>124</v>
      </c>
      <c r="Y29" s="2">
        <v>0</v>
      </c>
      <c r="Z29" s="2">
        <v>0</v>
      </c>
      <c r="AA29" s="1">
        <f t="shared" si="12"/>
        <v>608</v>
      </c>
      <c r="AB29" s="13">
        <f t="shared" si="12"/>
        <v>2471</v>
      </c>
      <c r="AC29" s="14">
        <f>AA29+AB29</f>
        <v>3079</v>
      </c>
      <c r="AE29" s="3" t="s">
        <v>14</v>
      </c>
      <c r="AF29" s="2">
        <f t="shared" si="13"/>
        <v>14748.519736842105</v>
      </c>
      <c r="AG29" s="2">
        <f t="shared" si="13"/>
        <v>9770.9260908281376</v>
      </c>
      <c r="AH29" s="2" t="str">
        <f t="shared" si="13"/>
        <v>N.A.</v>
      </c>
      <c r="AI29" s="2" t="str">
        <f t="shared" si="13"/>
        <v>N.A.</v>
      </c>
      <c r="AJ29" s="2" t="str">
        <f t="shared" si="13"/>
        <v>N.A.</v>
      </c>
      <c r="AK29" s="2">
        <f t="shared" si="13"/>
        <v>10297.029702970298</v>
      </c>
      <c r="AL29" s="2" t="str">
        <f t="shared" si="13"/>
        <v>N.A.</v>
      </c>
      <c r="AM29" s="2">
        <f t="shared" si="13"/>
        <v>22369.032258064515</v>
      </c>
      <c r="AN29" s="2" t="str">
        <f t="shared" si="13"/>
        <v>N.A.</v>
      </c>
      <c r="AO29" s="2" t="str">
        <f t="shared" si="13"/>
        <v>N.A.</v>
      </c>
      <c r="AP29" s="15">
        <f t="shared" si="13"/>
        <v>14748.519736842105</v>
      </c>
      <c r="AQ29" s="16">
        <f t="shared" si="13"/>
        <v>10424.629704573046</v>
      </c>
      <c r="AR29" s="14">
        <f t="shared" si="13"/>
        <v>11278.454043520624</v>
      </c>
    </row>
    <row r="30" spans="1:44" ht="15" customHeight="1" thickBot="1" x14ac:dyDescent="0.3">
      <c r="A30" s="3" t="s">
        <v>15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1">
        <f t="shared" si="11"/>
        <v>0</v>
      </c>
      <c r="M30" s="13">
        <f t="shared" si="11"/>
        <v>0</v>
      </c>
      <c r="N30" s="14">
        <f>L30+M30</f>
        <v>0</v>
      </c>
      <c r="P30" s="3" t="s">
        <v>15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1">
        <f t="shared" si="12"/>
        <v>0</v>
      </c>
      <c r="AB30" s="13">
        <f t="shared" si="12"/>
        <v>0</v>
      </c>
      <c r="AC30" s="22">
        <f>AA30+AB30</f>
        <v>0</v>
      </c>
      <c r="AE30" s="3" t="s">
        <v>15</v>
      </c>
      <c r="AF30" s="2" t="str">
        <f t="shared" si="13"/>
        <v>N.A.</v>
      </c>
      <c r="AG30" s="2" t="str">
        <f t="shared" si="13"/>
        <v>N.A.</v>
      </c>
      <c r="AH30" s="2" t="str">
        <f t="shared" si="13"/>
        <v>N.A.</v>
      </c>
      <c r="AI30" s="2" t="str">
        <f t="shared" si="13"/>
        <v>N.A.</v>
      </c>
      <c r="AJ30" s="2" t="str">
        <f t="shared" si="13"/>
        <v>N.A.</v>
      </c>
      <c r="AK30" s="2" t="str">
        <f t="shared" si="13"/>
        <v>N.A.</v>
      </c>
      <c r="AL30" s="2" t="str">
        <f t="shared" si="13"/>
        <v>N.A.</v>
      </c>
      <c r="AM30" s="2" t="str">
        <f t="shared" si="13"/>
        <v>N.A.</v>
      </c>
      <c r="AN30" s="2" t="str">
        <f t="shared" si="13"/>
        <v>N.A.</v>
      </c>
      <c r="AO30" s="2" t="str">
        <f t="shared" si="13"/>
        <v>N.A.</v>
      </c>
      <c r="AP30" s="15" t="str">
        <f t="shared" si="13"/>
        <v>N.A.</v>
      </c>
      <c r="AQ30" s="16" t="str">
        <f t="shared" si="13"/>
        <v>N.A.</v>
      </c>
      <c r="AR30" s="14" t="str">
        <f t="shared" si="13"/>
        <v>N.A.</v>
      </c>
    </row>
    <row r="31" spans="1:44" ht="15" customHeight="1" thickBot="1" x14ac:dyDescent="0.3">
      <c r="A31" s="4" t="s">
        <v>16</v>
      </c>
      <c r="B31" s="2">
        <v>11876775.000000002</v>
      </c>
      <c r="C31" s="2">
        <v>21945499.999999996</v>
      </c>
      <c r="D31" s="2">
        <v>245100</v>
      </c>
      <c r="E31" s="2"/>
      <c r="F31" s="2">
        <v>5117000</v>
      </c>
      <c r="G31" s="2">
        <v>1040000.0000000001</v>
      </c>
      <c r="H31" s="2">
        <v>4991956</v>
      </c>
      <c r="I31" s="2">
        <v>2773760</v>
      </c>
      <c r="J31" s="2"/>
      <c r="K31" s="2"/>
      <c r="L31" s="1">
        <f t="shared" ref="L31" si="14">B31+D31+F31+H31+J31</f>
        <v>22230831</v>
      </c>
      <c r="M31" s="13">
        <f t="shared" ref="M31" si="15">C31+E31+G31+I31+K31</f>
        <v>25759259.999999996</v>
      </c>
      <c r="N31" s="22">
        <f>L31+M31</f>
        <v>47990091</v>
      </c>
      <c r="P31" s="4" t="s">
        <v>16</v>
      </c>
      <c r="Q31" s="2">
        <v>1205</v>
      </c>
      <c r="R31" s="2">
        <v>2246</v>
      </c>
      <c r="S31" s="2">
        <v>38</v>
      </c>
      <c r="T31" s="2">
        <v>0</v>
      </c>
      <c r="U31" s="2">
        <v>327</v>
      </c>
      <c r="V31" s="2">
        <v>101</v>
      </c>
      <c r="W31" s="2">
        <v>384</v>
      </c>
      <c r="X31" s="2">
        <v>124</v>
      </c>
      <c r="Y31" s="2">
        <v>0</v>
      </c>
      <c r="Z31" s="2">
        <v>0</v>
      </c>
      <c r="AA31" s="1">
        <f t="shared" ref="AA31" si="16">Q31+S31+U31+W31+Y31</f>
        <v>1954</v>
      </c>
      <c r="AB31" s="13">
        <f t="shared" ref="AB31" si="17">R31+T31+V31+X31+Z31</f>
        <v>2471</v>
      </c>
      <c r="AC31" s="14">
        <f>AA31+AB31</f>
        <v>4425</v>
      </c>
      <c r="AE31" s="4" t="s">
        <v>16</v>
      </c>
      <c r="AF31" s="2">
        <f t="shared" ref="AF31:AO31" si="18">IFERROR(B31/Q31, "N.A.")</f>
        <v>9856.24481327801</v>
      </c>
      <c r="AG31" s="2">
        <f t="shared" si="18"/>
        <v>9770.9260908281376</v>
      </c>
      <c r="AH31" s="2">
        <f t="shared" si="18"/>
        <v>6450</v>
      </c>
      <c r="AI31" s="2" t="str">
        <f t="shared" si="18"/>
        <v>N.A.</v>
      </c>
      <c r="AJ31" s="2">
        <f t="shared" si="18"/>
        <v>15648.318042813456</v>
      </c>
      <c r="AK31" s="2">
        <f t="shared" si="18"/>
        <v>10297.029702970298</v>
      </c>
      <c r="AL31" s="2">
        <f t="shared" si="18"/>
        <v>12999.885416666666</v>
      </c>
      <c r="AM31" s="2">
        <f t="shared" si="18"/>
        <v>22369.032258064515</v>
      </c>
      <c r="AN31" s="2" t="str">
        <f t="shared" si="18"/>
        <v>N.A.</v>
      </c>
      <c r="AO31" s="2" t="str">
        <f t="shared" si="18"/>
        <v>N.A.</v>
      </c>
      <c r="AP31" s="15">
        <f t="shared" ref="AP31" si="19">IFERROR(L31/AA31, "N.A.")</f>
        <v>11377.088536335721</v>
      </c>
      <c r="AQ31" s="16">
        <f t="shared" ref="AQ31" si="20">IFERROR(M31/AB31, "N.A.")</f>
        <v>10424.629704573046</v>
      </c>
      <c r="AR31" s="14">
        <f t="shared" ref="AR31" si="21">IFERROR(N31/AC31, "N.A.")</f>
        <v>10845.218305084745</v>
      </c>
    </row>
    <row r="32" spans="1:44" ht="15" customHeight="1" thickBot="1" x14ac:dyDescent="0.3">
      <c r="A32" s="5" t="s">
        <v>0</v>
      </c>
      <c r="B32" s="28">
        <f>B31+C31</f>
        <v>33822275</v>
      </c>
      <c r="C32" s="30"/>
      <c r="D32" s="28">
        <f>D31+E31</f>
        <v>245100</v>
      </c>
      <c r="E32" s="30"/>
      <c r="F32" s="28">
        <f>F31+G31</f>
        <v>6157000</v>
      </c>
      <c r="G32" s="30"/>
      <c r="H32" s="28">
        <f>H31+I31</f>
        <v>7765716</v>
      </c>
      <c r="I32" s="30"/>
      <c r="J32" s="28">
        <f>J31+K31</f>
        <v>0</v>
      </c>
      <c r="K32" s="30"/>
      <c r="L32" s="28">
        <f>L31+M31</f>
        <v>47990091</v>
      </c>
      <c r="M32" s="29"/>
      <c r="N32" s="23">
        <f>B32+D32+F32+H32+J32</f>
        <v>47990091</v>
      </c>
      <c r="P32" s="5" t="s">
        <v>0</v>
      </c>
      <c r="Q32" s="28">
        <f>Q31+R31</f>
        <v>3451</v>
      </c>
      <c r="R32" s="30"/>
      <c r="S32" s="28">
        <f>S31+T31</f>
        <v>38</v>
      </c>
      <c r="T32" s="30"/>
      <c r="U32" s="28">
        <f>U31+V31</f>
        <v>428</v>
      </c>
      <c r="V32" s="30"/>
      <c r="W32" s="28">
        <f>W31+X31</f>
        <v>508</v>
      </c>
      <c r="X32" s="30"/>
      <c r="Y32" s="28">
        <f>Y31+Z31</f>
        <v>0</v>
      </c>
      <c r="Z32" s="30"/>
      <c r="AA32" s="28">
        <f>AA31+AB31</f>
        <v>4425</v>
      </c>
      <c r="AB32" s="30"/>
      <c r="AC32" s="24">
        <f>Q32+S32+U32+W32+Y32</f>
        <v>4425</v>
      </c>
      <c r="AE32" s="5" t="s">
        <v>0</v>
      </c>
      <c r="AF32" s="31">
        <f>IFERROR(B32/Q32,"N.A.")</f>
        <v>9800.7171834250948</v>
      </c>
      <c r="AG32" s="32"/>
      <c r="AH32" s="31">
        <f>IFERROR(D32/S32,"N.A.")</f>
        <v>6450</v>
      </c>
      <c r="AI32" s="32"/>
      <c r="AJ32" s="31">
        <f>IFERROR(F32/U32,"N.A.")</f>
        <v>14385.514018691589</v>
      </c>
      <c r="AK32" s="32"/>
      <c r="AL32" s="31">
        <f>IFERROR(H32/W32,"N.A.")</f>
        <v>15286.842519685038</v>
      </c>
      <c r="AM32" s="32"/>
      <c r="AN32" s="31" t="str">
        <f>IFERROR(J32/Y32,"N.A.")</f>
        <v>N.A.</v>
      </c>
      <c r="AO32" s="32"/>
      <c r="AP32" s="31">
        <f>IFERROR(L32/AA32,"N.A.")</f>
        <v>10845.218305084745</v>
      </c>
      <c r="AQ32" s="32"/>
      <c r="AR32" s="17">
        <f>IFERROR(N32/AC32, "N.A.")</f>
        <v>10845.218305084745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1959940</v>
      </c>
      <c r="C39" s="2"/>
      <c r="D39" s="2"/>
      <c r="E39" s="2"/>
      <c r="F39" s="2">
        <v>2425200</v>
      </c>
      <c r="G39" s="2"/>
      <c r="H39" s="2">
        <v>1821200.0000000002</v>
      </c>
      <c r="I39" s="2"/>
      <c r="J39" s="2"/>
      <c r="K39" s="2"/>
      <c r="L39" s="1">
        <f t="shared" ref="L39:M42" si="22">B39+D39+F39+H39+J39</f>
        <v>6206340</v>
      </c>
      <c r="M39" s="13">
        <f t="shared" si="22"/>
        <v>0</v>
      </c>
      <c r="N39" s="14">
        <f>L39+M39</f>
        <v>6206340</v>
      </c>
      <c r="P39" s="3" t="s">
        <v>12</v>
      </c>
      <c r="Q39" s="2">
        <v>269</v>
      </c>
      <c r="R39" s="2">
        <v>0</v>
      </c>
      <c r="S39" s="2">
        <v>0</v>
      </c>
      <c r="T39" s="2">
        <v>0</v>
      </c>
      <c r="U39" s="2">
        <v>94</v>
      </c>
      <c r="V39" s="2">
        <v>0</v>
      </c>
      <c r="W39" s="2">
        <v>405</v>
      </c>
      <c r="X39" s="2">
        <v>0</v>
      </c>
      <c r="Y39" s="2">
        <v>0</v>
      </c>
      <c r="Z39" s="2">
        <v>0</v>
      </c>
      <c r="AA39" s="1">
        <f t="shared" ref="AA39:AB42" si="23">Q39+S39+U39+W39+Y39</f>
        <v>768</v>
      </c>
      <c r="AB39" s="13">
        <f t="shared" si="23"/>
        <v>0</v>
      </c>
      <c r="AC39" s="14">
        <f>AA39+AB39</f>
        <v>768</v>
      </c>
      <c r="AE39" s="3" t="s">
        <v>12</v>
      </c>
      <c r="AF39" s="2">
        <f t="shared" ref="AF39:AR42" si="24">IFERROR(B39/Q39, "N.A.")</f>
        <v>7286.0223048327134</v>
      </c>
      <c r="AG39" s="2" t="str">
        <f t="shared" si="24"/>
        <v>N.A.</v>
      </c>
      <c r="AH39" s="2" t="str">
        <f t="shared" si="24"/>
        <v>N.A.</v>
      </c>
      <c r="AI39" s="2" t="str">
        <f t="shared" si="24"/>
        <v>N.A.</v>
      </c>
      <c r="AJ39" s="2">
        <f t="shared" si="24"/>
        <v>25800</v>
      </c>
      <c r="AK39" s="2" t="str">
        <f t="shared" si="24"/>
        <v>N.A.</v>
      </c>
      <c r="AL39" s="2">
        <f t="shared" si="24"/>
        <v>4496.7901234567908</v>
      </c>
      <c r="AM39" s="2" t="str">
        <f t="shared" si="24"/>
        <v>N.A.</v>
      </c>
      <c r="AN39" s="2" t="str">
        <f t="shared" si="24"/>
        <v>N.A.</v>
      </c>
      <c r="AO39" s="2" t="str">
        <f t="shared" si="24"/>
        <v>N.A.</v>
      </c>
      <c r="AP39" s="15">
        <f t="shared" si="24"/>
        <v>8081.171875</v>
      </c>
      <c r="AQ39" s="16" t="str">
        <f t="shared" si="24"/>
        <v>N.A.</v>
      </c>
      <c r="AR39" s="14">
        <f t="shared" si="24"/>
        <v>8081.171875</v>
      </c>
    </row>
    <row r="40" spans="1:44" ht="15" customHeight="1" thickBot="1" x14ac:dyDescent="0.3">
      <c r="A40" s="3" t="s">
        <v>13</v>
      </c>
      <c r="B40" s="2">
        <v>3579320</v>
      </c>
      <c r="C40" s="2"/>
      <c r="D40" s="2"/>
      <c r="E40" s="2"/>
      <c r="F40" s="2"/>
      <c r="G40" s="2"/>
      <c r="H40" s="2"/>
      <c r="I40" s="2"/>
      <c r="J40" s="2"/>
      <c r="K40" s="2"/>
      <c r="L40" s="1">
        <f t="shared" si="22"/>
        <v>3579320</v>
      </c>
      <c r="M40" s="13">
        <f t="shared" si="22"/>
        <v>0</v>
      </c>
      <c r="N40" s="14">
        <f>L40+M40</f>
        <v>3579320</v>
      </c>
      <c r="P40" s="3" t="s">
        <v>13</v>
      </c>
      <c r="Q40" s="2">
        <v>332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332</v>
      </c>
      <c r="AB40" s="13">
        <f t="shared" si="23"/>
        <v>0</v>
      </c>
      <c r="AC40" s="14">
        <f>AA40+AB40</f>
        <v>332</v>
      </c>
      <c r="AE40" s="3" t="s">
        <v>13</v>
      </c>
      <c r="AF40" s="2">
        <f t="shared" si="24"/>
        <v>10781.084337349397</v>
      </c>
      <c r="AG40" s="2" t="str">
        <f t="shared" si="24"/>
        <v>N.A.</v>
      </c>
      <c r="AH40" s="2" t="str">
        <f t="shared" si="24"/>
        <v>N.A.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10781.084337349397</v>
      </c>
      <c r="AQ40" s="16" t="str">
        <f t="shared" si="24"/>
        <v>N.A.</v>
      </c>
      <c r="AR40" s="14">
        <f t="shared" si="24"/>
        <v>10781.084337349397</v>
      </c>
    </row>
    <row r="41" spans="1:44" ht="15" customHeight="1" thickBot="1" x14ac:dyDescent="0.3">
      <c r="A41" s="3" t="s">
        <v>14</v>
      </c>
      <c r="B41" s="2">
        <v>4537790.0000000009</v>
      </c>
      <c r="C41" s="2">
        <v>9415200.0000000019</v>
      </c>
      <c r="D41" s="2"/>
      <c r="E41" s="2"/>
      <c r="F41" s="2"/>
      <c r="G41" s="2"/>
      <c r="H41" s="2"/>
      <c r="I41" s="2"/>
      <c r="J41" s="2"/>
      <c r="K41" s="2"/>
      <c r="L41" s="1">
        <f t="shared" si="22"/>
        <v>4537790.0000000009</v>
      </c>
      <c r="M41" s="13">
        <f t="shared" si="22"/>
        <v>9415200.0000000019</v>
      </c>
      <c r="N41" s="14">
        <f>L41+M41</f>
        <v>13952990.000000004</v>
      </c>
      <c r="P41" s="3" t="s">
        <v>14</v>
      </c>
      <c r="Q41" s="2">
        <v>514</v>
      </c>
      <c r="R41" s="2">
        <v>887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1">
        <f t="shared" si="23"/>
        <v>514</v>
      </c>
      <c r="AB41" s="13">
        <f t="shared" si="23"/>
        <v>887</v>
      </c>
      <c r="AC41" s="14">
        <f>AA41+AB41</f>
        <v>1401</v>
      </c>
      <c r="AE41" s="3" t="s">
        <v>14</v>
      </c>
      <c r="AF41" s="2">
        <f t="shared" si="24"/>
        <v>8828.3852140077834</v>
      </c>
      <c r="AG41" s="2">
        <f t="shared" si="24"/>
        <v>10614.656144306653</v>
      </c>
      <c r="AH41" s="2" t="str">
        <f t="shared" si="24"/>
        <v>N.A.</v>
      </c>
      <c r="AI41" s="2" t="str">
        <f t="shared" si="24"/>
        <v>N.A.</v>
      </c>
      <c r="AJ41" s="2" t="str">
        <f t="shared" si="24"/>
        <v>N.A.</v>
      </c>
      <c r="AK41" s="2" t="str">
        <f t="shared" si="24"/>
        <v>N.A.</v>
      </c>
      <c r="AL41" s="2" t="str">
        <f t="shared" si="24"/>
        <v>N.A.</v>
      </c>
      <c r="AM41" s="2" t="str">
        <f t="shared" si="24"/>
        <v>N.A.</v>
      </c>
      <c r="AN41" s="2" t="str">
        <f t="shared" si="24"/>
        <v>N.A.</v>
      </c>
      <c r="AO41" s="2" t="str">
        <f t="shared" si="24"/>
        <v>N.A.</v>
      </c>
      <c r="AP41" s="15">
        <f t="shared" si="24"/>
        <v>8828.3852140077834</v>
      </c>
      <c r="AQ41" s="16">
        <f t="shared" si="24"/>
        <v>10614.656144306653</v>
      </c>
      <c r="AR41" s="14">
        <f t="shared" si="24"/>
        <v>9959.3076374018583</v>
      </c>
    </row>
    <row r="42" spans="1:44" ht="15" customHeight="1" thickBot="1" x14ac:dyDescent="0.3">
      <c r="A42" s="3" t="s">
        <v>15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1">
        <f t="shared" si="22"/>
        <v>0</v>
      </c>
      <c r="M42" s="13">
        <f t="shared" si="22"/>
        <v>0</v>
      </c>
      <c r="N42" s="14">
        <f>L42+M42</f>
        <v>0</v>
      </c>
      <c r="P42" s="3" t="s">
        <v>15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1">
        <f t="shared" si="23"/>
        <v>0</v>
      </c>
      <c r="AB42" s="13">
        <f t="shared" si="23"/>
        <v>0</v>
      </c>
      <c r="AC42" s="14">
        <f>AA42+AB42</f>
        <v>0</v>
      </c>
      <c r="AE42" s="3" t="s">
        <v>15</v>
      </c>
      <c r="AF42" s="2" t="str">
        <f t="shared" si="24"/>
        <v>N.A.</v>
      </c>
      <c r="AG42" s="2" t="str">
        <f t="shared" si="24"/>
        <v>N.A.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 t="str">
        <f t="shared" si="24"/>
        <v>N.A.</v>
      </c>
      <c r="AM42" s="2" t="str">
        <f t="shared" si="24"/>
        <v>N.A.</v>
      </c>
      <c r="AN42" s="2" t="str">
        <f t="shared" si="24"/>
        <v>N.A.</v>
      </c>
      <c r="AO42" s="2" t="str">
        <f t="shared" si="24"/>
        <v>N.A.</v>
      </c>
      <c r="AP42" s="15" t="str">
        <f t="shared" si="24"/>
        <v>N.A.</v>
      </c>
      <c r="AQ42" s="16" t="str">
        <f t="shared" si="24"/>
        <v>N.A.</v>
      </c>
      <c r="AR42" s="14" t="str">
        <f t="shared" si="24"/>
        <v>N.A.</v>
      </c>
    </row>
    <row r="43" spans="1:44" ht="15" customHeight="1" thickBot="1" x14ac:dyDescent="0.3">
      <c r="A43" s="4" t="s">
        <v>16</v>
      </c>
      <c r="B43" s="2">
        <v>10077050.000000002</v>
      </c>
      <c r="C43" s="2">
        <v>9415200.0000000019</v>
      </c>
      <c r="D43" s="2"/>
      <c r="E43" s="2"/>
      <c r="F43" s="2">
        <v>2425200</v>
      </c>
      <c r="G43" s="2"/>
      <c r="H43" s="2">
        <v>1821200.0000000002</v>
      </c>
      <c r="I43" s="2"/>
      <c r="J43" s="2"/>
      <c r="K43" s="2"/>
      <c r="L43" s="1">
        <f t="shared" ref="L43" si="25">B43+D43+F43+H43+J43</f>
        <v>14323450.000000002</v>
      </c>
      <c r="M43" s="13">
        <f t="shared" ref="M43" si="26">C43+E43+G43+I43+K43</f>
        <v>9415200.0000000019</v>
      </c>
      <c r="N43" s="22">
        <f>L43+M43</f>
        <v>23738650.000000004</v>
      </c>
      <c r="P43" s="4" t="s">
        <v>16</v>
      </c>
      <c r="Q43" s="2">
        <v>1115</v>
      </c>
      <c r="R43" s="2">
        <v>887</v>
      </c>
      <c r="S43" s="2">
        <v>0</v>
      </c>
      <c r="T43" s="2">
        <v>0</v>
      </c>
      <c r="U43" s="2">
        <v>94</v>
      </c>
      <c r="V43" s="2">
        <v>0</v>
      </c>
      <c r="W43" s="2">
        <v>405</v>
      </c>
      <c r="X43" s="2">
        <v>0</v>
      </c>
      <c r="Y43" s="2">
        <v>0</v>
      </c>
      <c r="Z43" s="2">
        <v>0</v>
      </c>
      <c r="AA43" s="1">
        <f t="shared" ref="AA43" si="27">Q43+S43+U43+W43+Y43</f>
        <v>1614</v>
      </c>
      <c r="AB43" s="13">
        <f t="shared" ref="AB43" si="28">R43+T43+V43+X43+Z43</f>
        <v>887</v>
      </c>
      <c r="AC43" s="22">
        <f>AA43+AB43</f>
        <v>2501</v>
      </c>
      <c r="AE43" s="4" t="s">
        <v>16</v>
      </c>
      <c r="AF43" s="2">
        <f t="shared" ref="AF43:AO43" si="29">IFERROR(B43/Q43, "N.A.")</f>
        <v>9037.713004484307</v>
      </c>
      <c r="AG43" s="2">
        <f t="shared" si="29"/>
        <v>10614.656144306653</v>
      </c>
      <c r="AH43" s="2" t="str">
        <f t="shared" si="29"/>
        <v>N.A.</v>
      </c>
      <c r="AI43" s="2" t="str">
        <f t="shared" si="29"/>
        <v>N.A.</v>
      </c>
      <c r="AJ43" s="2">
        <f t="shared" si="29"/>
        <v>25800</v>
      </c>
      <c r="AK43" s="2" t="str">
        <f t="shared" si="29"/>
        <v>N.A.</v>
      </c>
      <c r="AL43" s="2">
        <f t="shared" si="29"/>
        <v>4496.7901234567908</v>
      </c>
      <c r="AM43" s="2" t="str">
        <f t="shared" si="29"/>
        <v>N.A.</v>
      </c>
      <c r="AN43" s="2" t="str">
        <f t="shared" si="29"/>
        <v>N.A.</v>
      </c>
      <c r="AO43" s="2" t="str">
        <f t="shared" si="29"/>
        <v>N.A.</v>
      </c>
      <c r="AP43" s="15">
        <f t="shared" ref="AP43" si="30">IFERROR(L43/AA43, "N.A.")</f>
        <v>8874.5043370508065</v>
      </c>
      <c r="AQ43" s="16">
        <f t="shared" ref="AQ43" si="31">IFERROR(M43/AB43, "N.A.")</f>
        <v>10614.656144306653</v>
      </c>
      <c r="AR43" s="14">
        <f t="shared" ref="AR43" si="32">IFERROR(N43/AC43, "N.A.")</f>
        <v>9491.6633346661347</v>
      </c>
    </row>
    <row r="44" spans="1:44" ht="15" customHeight="1" thickBot="1" x14ac:dyDescent="0.3">
      <c r="A44" s="5" t="s">
        <v>0</v>
      </c>
      <c r="B44" s="28">
        <f>B43+C43</f>
        <v>19492250.000000004</v>
      </c>
      <c r="C44" s="30"/>
      <c r="D44" s="28">
        <f>D43+E43</f>
        <v>0</v>
      </c>
      <c r="E44" s="30"/>
      <c r="F44" s="28">
        <f>F43+G43</f>
        <v>2425200</v>
      </c>
      <c r="G44" s="30"/>
      <c r="H44" s="28">
        <f>H43+I43</f>
        <v>1821200.0000000002</v>
      </c>
      <c r="I44" s="30"/>
      <c r="J44" s="28">
        <f>J43+K43</f>
        <v>0</v>
      </c>
      <c r="K44" s="30"/>
      <c r="L44" s="28">
        <f>L43+M43</f>
        <v>23738650.000000004</v>
      </c>
      <c r="M44" s="29"/>
      <c r="N44" s="23">
        <f>B44+D44+F44+H44+J44</f>
        <v>23738650.000000004</v>
      </c>
      <c r="P44" s="5" t="s">
        <v>0</v>
      </c>
      <c r="Q44" s="28">
        <f>Q43+R43</f>
        <v>2002</v>
      </c>
      <c r="R44" s="30"/>
      <c r="S44" s="28">
        <f>S43+T43</f>
        <v>0</v>
      </c>
      <c r="T44" s="30"/>
      <c r="U44" s="28">
        <f>U43+V43</f>
        <v>94</v>
      </c>
      <c r="V44" s="30"/>
      <c r="W44" s="28">
        <f>W43+X43</f>
        <v>405</v>
      </c>
      <c r="X44" s="30"/>
      <c r="Y44" s="28">
        <f>Y43+Z43</f>
        <v>0</v>
      </c>
      <c r="Z44" s="30"/>
      <c r="AA44" s="28">
        <f>AA43+AB43</f>
        <v>2501</v>
      </c>
      <c r="AB44" s="29"/>
      <c r="AC44" s="23">
        <f>Q44+S44+U44+W44+Y44</f>
        <v>2501</v>
      </c>
      <c r="AE44" s="5" t="s">
        <v>0</v>
      </c>
      <c r="AF44" s="31">
        <f>IFERROR(B44/Q44,"N.A.")</f>
        <v>9736.3886113886128</v>
      </c>
      <c r="AG44" s="32"/>
      <c r="AH44" s="31" t="str">
        <f>IFERROR(D44/S44,"N.A.")</f>
        <v>N.A.</v>
      </c>
      <c r="AI44" s="32"/>
      <c r="AJ44" s="31">
        <f>IFERROR(F44/U44,"N.A.")</f>
        <v>25800</v>
      </c>
      <c r="AK44" s="32"/>
      <c r="AL44" s="31">
        <f>IFERROR(H44/W44,"N.A.")</f>
        <v>4496.7901234567908</v>
      </c>
      <c r="AM44" s="32"/>
      <c r="AN44" s="31" t="str">
        <f>IFERROR(J44/Y44,"N.A.")</f>
        <v>N.A.</v>
      </c>
      <c r="AO44" s="32"/>
      <c r="AP44" s="31">
        <f>IFERROR(L44/AA44,"N.A.")</f>
        <v>9491.6633346661347</v>
      </c>
      <c r="AQ44" s="32"/>
      <c r="AR44" s="17">
        <f>IFERROR(N44/AC44, "N.A.")</f>
        <v>9491.6633346661347</v>
      </c>
    </row>
  </sheetData>
  <mergeCells count="144">
    <mergeCell ref="AR11:AR14"/>
    <mergeCell ref="B12:E12"/>
    <mergeCell ref="F12:G13"/>
    <mergeCell ref="H12:I13"/>
    <mergeCell ref="J12:K13"/>
    <mergeCell ref="L12:M13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B13:C13"/>
    <mergeCell ref="D13:E13"/>
    <mergeCell ref="Q13:R13"/>
    <mergeCell ref="AF13:AG13"/>
    <mergeCell ref="AH13:AI13"/>
    <mergeCell ref="AC11:AC14"/>
    <mergeCell ref="AE11:AE14"/>
    <mergeCell ref="AF11:AQ11"/>
    <mergeCell ref="AE23:AE26"/>
    <mergeCell ref="P23:P26"/>
    <mergeCell ref="S13:T13"/>
    <mergeCell ref="A11:A14"/>
    <mergeCell ref="B11:M11"/>
    <mergeCell ref="N11:N14"/>
    <mergeCell ref="P11:P14"/>
    <mergeCell ref="B20:C20"/>
    <mergeCell ref="AN20:AO20"/>
    <mergeCell ref="Q20:R20"/>
    <mergeCell ref="S20:T20"/>
    <mergeCell ref="U20:V20"/>
    <mergeCell ref="W20:X20"/>
    <mergeCell ref="Y20:Z20"/>
    <mergeCell ref="Q11:AB11"/>
    <mergeCell ref="D20:E20"/>
    <mergeCell ref="F20:G20"/>
    <mergeCell ref="H20:I20"/>
    <mergeCell ref="J20:K20"/>
    <mergeCell ref="AF20:AG20"/>
    <mergeCell ref="AH20:AI20"/>
    <mergeCell ref="AJ20:AK20"/>
    <mergeCell ref="AL20:AM20"/>
    <mergeCell ref="L20:M20"/>
    <mergeCell ref="N23:N26"/>
    <mergeCell ref="AR23:AR26"/>
    <mergeCell ref="B24:E24"/>
    <mergeCell ref="F24:G25"/>
    <mergeCell ref="H24:I25"/>
    <mergeCell ref="J24:K25"/>
    <mergeCell ref="L24:M25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B25:C25"/>
    <mergeCell ref="D25:E25"/>
    <mergeCell ref="Q25:R25"/>
    <mergeCell ref="S25:T25"/>
    <mergeCell ref="AF25:AG25"/>
    <mergeCell ref="AH25:AI25"/>
    <mergeCell ref="AC23:AC26"/>
    <mergeCell ref="L36:M37"/>
    <mergeCell ref="A35:A38"/>
    <mergeCell ref="B35:M35"/>
    <mergeCell ref="N35:N38"/>
    <mergeCell ref="P35:P38"/>
    <mergeCell ref="AF23:AQ23"/>
    <mergeCell ref="AN32:AO32"/>
    <mergeCell ref="Q32:R32"/>
    <mergeCell ref="S32:T32"/>
    <mergeCell ref="U32:V32"/>
    <mergeCell ref="W32:X32"/>
    <mergeCell ref="Y32:Z32"/>
    <mergeCell ref="Q23:AB23"/>
    <mergeCell ref="B32:C32"/>
    <mergeCell ref="D32:E32"/>
    <mergeCell ref="F32:G32"/>
    <mergeCell ref="H32:I32"/>
    <mergeCell ref="J32:K32"/>
    <mergeCell ref="AF32:AG32"/>
    <mergeCell ref="AH32:AI32"/>
    <mergeCell ref="AJ32:AK32"/>
    <mergeCell ref="AL32:AM32"/>
    <mergeCell ref="A23:A26"/>
    <mergeCell ref="B23:M23"/>
    <mergeCell ref="AF35:AQ35"/>
    <mergeCell ref="AN44:AO44"/>
    <mergeCell ref="Q44:R44"/>
    <mergeCell ref="S44:T44"/>
    <mergeCell ref="Q35:AB35"/>
    <mergeCell ref="U44:V44"/>
    <mergeCell ref="W44:X44"/>
    <mergeCell ref="Y44:Z44"/>
    <mergeCell ref="B44:C44"/>
    <mergeCell ref="D44:E44"/>
    <mergeCell ref="F44:G44"/>
    <mergeCell ref="H44:I44"/>
    <mergeCell ref="J44:K44"/>
    <mergeCell ref="AL36:AM37"/>
    <mergeCell ref="AF44:AG44"/>
    <mergeCell ref="AH44:AI44"/>
    <mergeCell ref="AJ44:AK44"/>
    <mergeCell ref="AL44:AM44"/>
    <mergeCell ref="B37:C37"/>
    <mergeCell ref="D37:E37"/>
    <mergeCell ref="B36:E36"/>
    <mergeCell ref="F36:G37"/>
    <mergeCell ref="H36:I37"/>
    <mergeCell ref="J36:K37"/>
    <mergeCell ref="L32:M32"/>
    <mergeCell ref="L44:M44"/>
    <mergeCell ref="AA20:AB20"/>
    <mergeCell ref="AA32:AB32"/>
    <mergeCell ref="AA44:AB44"/>
    <mergeCell ref="AP20:AQ20"/>
    <mergeCell ref="AP32:AQ32"/>
    <mergeCell ref="AP44:AQ44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N36:AO37"/>
    <mergeCell ref="AP36:AQ37"/>
    <mergeCell ref="Q37:R37"/>
    <mergeCell ref="S37:T37"/>
    <mergeCell ref="AF37:AG37"/>
    <mergeCell ref="AH37:AI37"/>
    <mergeCell ref="AC35:AC38"/>
    <mergeCell ref="AE35:AE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>
      <c r="A9" s="7"/>
      <c r="B9" s="8"/>
    </row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81943910</v>
      </c>
      <c r="C15" s="2"/>
      <c r="D15" s="2">
        <v>1790280</v>
      </c>
      <c r="E15" s="2"/>
      <c r="F15" s="2">
        <v>40708100</v>
      </c>
      <c r="G15" s="2"/>
      <c r="H15" s="2">
        <v>214500506</v>
      </c>
      <c r="I15" s="2"/>
      <c r="J15" s="2">
        <v>0</v>
      </c>
      <c r="K15" s="2"/>
      <c r="L15" s="1">
        <f t="shared" ref="L15:M18" si="0">B15+D15+F15+H15+J15</f>
        <v>338942796</v>
      </c>
      <c r="M15" s="13">
        <f t="shared" si="0"/>
        <v>0</v>
      </c>
      <c r="N15" s="14">
        <f>L15+M15</f>
        <v>338942796</v>
      </c>
      <c r="P15" s="3" t="s">
        <v>12</v>
      </c>
      <c r="Q15" s="2">
        <v>7931</v>
      </c>
      <c r="R15" s="2">
        <v>0</v>
      </c>
      <c r="S15" s="2">
        <v>1259</v>
      </c>
      <c r="T15" s="2">
        <v>0</v>
      </c>
      <c r="U15" s="2">
        <v>2670</v>
      </c>
      <c r="V15" s="2">
        <v>0</v>
      </c>
      <c r="W15" s="2">
        <v>22170</v>
      </c>
      <c r="X15" s="2">
        <v>0</v>
      </c>
      <c r="Y15" s="2">
        <v>1948</v>
      </c>
      <c r="Z15" s="2">
        <v>0</v>
      </c>
      <c r="AA15" s="1">
        <f t="shared" ref="AA15:AB18" si="1">Q15+S15+U15+W15+Y15</f>
        <v>35978</v>
      </c>
      <c r="AB15" s="13">
        <f t="shared" si="1"/>
        <v>0</v>
      </c>
      <c r="AC15" s="14">
        <f>AA15+AB15</f>
        <v>35978</v>
      </c>
      <c r="AE15" s="3" t="s">
        <v>12</v>
      </c>
      <c r="AF15" s="2">
        <f t="shared" ref="AF15:AR18" si="2">IFERROR(B15/Q15, "N.A.")</f>
        <v>10332.103139578867</v>
      </c>
      <c r="AG15" s="2" t="str">
        <f t="shared" si="2"/>
        <v>N.A.</v>
      </c>
      <c r="AH15" s="2">
        <f t="shared" si="2"/>
        <v>1421.9857029388404</v>
      </c>
      <c r="AI15" s="2" t="str">
        <f t="shared" si="2"/>
        <v>N.A.</v>
      </c>
      <c r="AJ15" s="2">
        <f t="shared" si="2"/>
        <v>15246.479400749064</v>
      </c>
      <c r="AK15" s="2" t="str">
        <f t="shared" si="2"/>
        <v>N.A.</v>
      </c>
      <c r="AL15" s="2">
        <f t="shared" si="2"/>
        <v>9675.2596301308076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9420.8348435154821</v>
      </c>
      <c r="AQ15" s="16" t="str">
        <f t="shared" si="2"/>
        <v>N.A.</v>
      </c>
      <c r="AR15" s="14">
        <f t="shared" si="2"/>
        <v>9420.8348435154821</v>
      </c>
    </row>
    <row r="16" spans="1:44" ht="15" customHeight="1" thickBot="1" x14ac:dyDescent="0.3">
      <c r="A16" s="3" t="s">
        <v>13</v>
      </c>
      <c r="B16" s="2">
        <v>15588899.999999998</v>
      </c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15588899.999999998</v>
      </c>
      <c r="M16" s="13">
        <f t="shared" si="0"/>
        <v>0</v>
      </c>
      <c r="N16" s="14">
        <f>L16+M16</f>
        <v>15588899.999999998</v>
      </c>
      <c r="P16" s="3" t="s">
        <v>13</v>
      </c>
      <c r="Q16" s="2">
        <v>4365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4365</v>
      </c>
      <c r="AB16" s="13">
        <f t="shared" si="1"/>
        <v>0</v>
      </c>
      <c r="AC16" s="14">
        <f>AA16+AB16</f>
        <v>4365</v>
      </c>
      <c r="AE16" s="3" t="s">
        <v>13</v>
      </c>
      <c r="AF16" s="2">
        <f t="shared" si="2"/>
        <v>3571.3402061855668</v>
      </c>
      <c r="AG16" s="2" t="str">
        <f t="shared" si="2"/>
        <v>N.A.</v>
      </c>
      <c r="AH16" s="2" t="str">
        <f t="shared" si="2"/>
        <v>N.A.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3571.3402061855668</v>
      </c>
      <c r="AQ16" s="16" t="str">
        <f t="shared" si="2"/>
        <v>N.A.</v>
      </c>
      <c r="AR16" s="14">
        <f t="shared" si="2"/>
        <v>3571.3402061855668</v>
      </c>
    </row>
    <row r="17" spans="1:44" ht="15" customHeight="1" thickBot="1" x14ac:dyDescent="0.3">
      <c r="A17" s="3" t="s">
        <v>14</v>
      </c>
      <c r="B17" s="2">
        <v>114789904.99999999</v>
      </c>
      <c r="C17" s="2">
        <v>512445564.9999997</v>
      </c>
      <c r="D17" s="2">
        <v>6335619.9999999991</v>
      </c>
      <c r="E17" s="2">
        <v>2760599.9999999995</v>
      </c>
      <c r="F17" s="2"/>
      <c r="G17" s="2">
        <v>123024449.99999999</v>
      </c>
      <c r="H17" s="2"/>
      <c r="I17" s="2">
        <v>52317944.999999993</v>
      </c>
      <c r="J17" s="2">
        <v>0</v>
      </c>
      <c r="K17" s="2"/>
      <c r="L17" s="1">
        <f t="shared" si="0"/>
        <v>121125524.99999999</v>
      </c>
      <c r="M17" s="13">
        <f t="shared" si="0"/>
        <v>690548559.99999964</v>
      </c>
      <c r="N17" s="14">
        <f>L17+M17</f>
        <v>811674084.99999964</v>
      </c>
      <c r="P17" s="3" t="s">
        <v>14</v>
      </c>
      <c r="Q17" s="2">
        <v>20041</v>
      </c>
      <c r="R17" s="2">
        <v>61124</v>
      </c>
      <c r="S17" s="2">
        <v>2032</v>
      </c>
      <c r="T17" s="2">
        <v>1029</v>
      </c>
      <c r="U17" s="2">
        <v>0</v>
      </c>
      <c r="V17" s="2">
        <v>7503</v>
      </c>
      <c r="W17" s="2">
        <v>0</v>
      </c>
      <c r="X17" s="2">
        <v>15809</v>
      </c>
      <c r="Y17" s="2">
        <v>7933</v>
      </c>
      <c r="Z17" s="2">
        <v>0</v>
      </c>
      <c r="AA17" s="1">
        <f t="shared" si="1"/>
        <v>30006</v>
      </c>
      <c r="AB17" s="13">
        <f t="shared" si="1"/>
        <v>85465</v>
      </c>
      <c r="AC17" s="14">
        <f>AA17+AB17</f>
        <v>115471</v>
      </c>
      <c r="AE17" s="3" t="s">
        <v>14</v>
      </c>
      <c r="AF17" s="2">
        <f t="shared" si="2"/>
        <v>5727.7533556209764</v>
      </c>
      <c r="AG17" s="2">
        <f t="shared" si="2"/>
        <v>8383.7046822851862</v>
      </c>
      <c r="AH17" s="2">
        <f t="shared" si="2"/>
        <v>3117.9232283464562</v>
      </c>
      <c r="AI17" s="2">
        <f t="shared" si="2"/>
        <v>2682.7988338192417</v>
      </c>
      <c r="AJ17" s="2" t="str">
        <f t="shared" si="2"/>
        <v>N.A.</v>
      </c>
      <c r="AK17" s="2">
        <f t="shared" si="2"/>
        <v>16396.701319472209</v>
      </c>
      <c r="AL17" s="2" t="str">
        <f t="shared" si="2"/>
        <v>N.A.</v>
      </c>
      <c r="AM17" s="2">
        <f t="shared" si="2"/>
        <v>3309.3772534632167</v>
      </c>
      <c r="AN17" s="2">
        <f t="shared" si="2"/>
        <v>0</v>
      </c>
      <c r="AO17" s="2" t="str">
        <f t="shared" si="2"/>
        <v>N.A.</v>
      </c>
      <c r="AP17" s="15">
        <f t="shared" si="2"/>
        <v>4036.7101579684058</v>
      </c>
      <c r="AQ17" s="16">
        <f t="shared" si="2"/>
        <v>8079.8989059849018</v>
      </c>
      <c r="AR17" s="14">
        <f t="shared" si="2"/>
        <v>7029.2461743641234</v>
      </c>
    </row>
    <row r="18" spans="1:44" ht="15" customHeight="1" thickBot="1" x14ac:dyDescent="0.3">
      <c r="A18" s="3" t="s">
        <v>15</v>
      </c>
      <c r="B18" s="2">
        <v>7371490.0000000009</v>
      </c>
      <c r="C18" s="2">
        <v>1109400</v>
      </c>
      <c r="D18" s="2">
        <v>1840400</v>
      </c>
      <c r="E18" s="2">
        <v>920200</v>
      </c>
      <c r="F18" s="2"/>
      <c r="G18" s="2">
        <v>11710000</v>
      </c>
      <c r="H18" s="2">
        <v>6258001.9999999991</v>
      </c>
      <c r="I18" s="2"/>
      <c r="J18" s="2">
        <v>0</v>
      </c>
      <c r="K18" s="2"/>
      <c r="L18" s="1">
        <f t="shared" si="0"/>
        <v>15469892</v>
      </c>
      <c r="M18" s="13">
        <f t="shared" si="0"/>
        <v>13739600</v>
      </c>
      <c r="N18" s="14">
        <f>L18+M18</f>
        <v>29209492</v>
      </c>
      <c r="P18" s="3" t="s">
        <v>15</v>
      </c>
      <c r="Q18" s="2">
        <v>1276</v>
      </c>
      <c r="R18" s="2">
        <v>172</v>
      </c>
      <c r="S18" s="2">
        <v>428</v>
      </c>
      <c r="T18" s="2">
        <v>214</v>
      </c>
      <c r="U18" s="2">
        <v>0</v>
      </c>
      <c r="V18" s="2">
        <v>902</v>
      </c>
      <c r="W18" s="2">
        <v>1558</v>
      </c>
      <c r="X18" s="2">
        <v>0</v>
      </c>
      <c r="Y18" s="2">
        <v>214</v>
      </c>
      <c r="Z18" s="2">
        <v>0</v>
      </c>
      <c r="AA18" s="1">
        <f t="shared" si="1"/>
        <v>3476</v>
      </c>
      <c r="AB18" s="13">
        <f t="shared" si="1"/>
        <v>1288</v>
      </c>
      <c r="AC18" s="22">
        <f>AA18+AB18</f>
        <v>4764</v>
      </c>
      <c r="AE18" s="3" t="s">
        <v>15</v>
      </c>
      <c r="AF18" s="2">
        <f t="shared" si="2"/>
        <v>5777.029780564264</v>
      </c>
      <c r="AG18" s="2">
        <f t="shared" si="2"/>
        <v>6450</v>
      </c>
      <c r="AH18" s="2">
        <f t="shared" si="2"/>
        <v>4300</v>
      </c>
      <c r="AI18" s="2">
        <f t="shared" si="2"/>
        <v>4300</v>
      </c>
      <c r="AJ18" s="2" t="str">
        <f t="shared" si="2"/>
        <v>N.A.</v>
      </c>
      <c r="AK18" s="2">
        <f t="shared" si="2"/>
        <v>12982.261640798226</v>
      </c>
      <c r="AL18" s="2">
        <f t="shared" si="2"/>
        <v>4016.6893453145053</v>
      </c>
      <c r="AM18" s="2" t="str">
        <f t="shared" si="2"/>
        <v>N.A.</v>
      </c>
      <c r="AN18" s="2">
        <f t="shared" si="2"/>
        <v>0</v>
      </c>
      <c r="AO18" s="2" t="str">
        <f t="shared" si="2"/>
        <v>N.A.</v>
      </c>
      <c r="AP18" s="15">
        <f t="shared" si="2"/>
        <v>4450.4867663981586</v>
      </c>
      <c r="AQ18" s="16">
        <f t="shared" si="2"/>
        <v>10667.391304347826</v>
      </c>
      <c r="AR18" s="14">
        <f t="shared" si="2"/>
        <v>6131.2955499580185</v>
      </c>
    </row>
    <row r="19" spans="1:44" ht="15" customHeight="1" thickBot="1" x14ac:dyDescent="0.3">
      <c r="A19" s="4" t="s">
        <v>16</v>
      </c>
      <c r="B19" s="2">
        <v>219694205.00000003</v>
      </c>
      <c r="C19" s="2">
        <v>513554964.99999994</v>
      </c>
      <c r="D19" s="2">
        <v>9966300</v>
      </c>
      <c r="E19" s="2">
        <v>3680800</v>
      </c>
      <c r="F19" s="2">
        <v>40708100</v>
      </c>
      <c r="G19" s="2">
        <v>134734450</v>
      </c>
      <c r="H19" s="2">
        <v>220758507.99999997</v>
      </c>
      <c r="I19" s="2">
        <v>52317944.999999993</v>
      </c>
      <c r="J19" s="2">
        <v>0</v>
      </c>
      <c r="K19" s="2"/>
      <c r="L19" s="1">
        <f t="shared" ref="L19" si="3">B19+D19+F19+H19+J19</f>
        <v>491127113</v>
      </c>
      <c r="M19" s="13">
        <f t="shared" ref="M19" si="4">C19+E19+G19+I19+K19</f>
        <v>704288160</v>
      </c>
      <c r="N19" s="22">
        <f>L19+M19</f>
        <v>1195415273</v>
      </c>
      <c r="P19" s="4" t="s">
        <v>16</v>
      </c>
      <c r="Q19" s="2">
        <v>33613</v>
      </c>
      <c r="R19" s="2">
        <v>61296</v>
      </c>
      <c r="S19" s="2">
        <v>3719</v>
      </c>
      <c r="T19" s="2">
        <v>1243</v>
      </c>
      <c r="U19" s="2">
        <v>2670</v>
      </c>
      <c r="V19" s="2">
        <v>8405</v>
      </c>
      <c r="W19" s="2">
        <v>23728</v>
      </c>
      <c r="X19" s="2">
        <v>15809</v>
      </c>
      <c r="Y19" s="2">
        <v>10095</v>
      </c>
      <c r="Z19" s="2">
        <v>0</v>
      </c>
      <c r="AA19" s="1">
        <f t="shared" ref="AA19" si="5">Q19+S19+U19+W19+Y19</f>
        <v>73825</v>
      </c>
      <c r="AB19" s="13">
        <f t="shared" ref="AB19" si="6">R19+T19+V19+X19+Z19</f>
        <v>86753</v>
      </c>
      <c r="AC19" s="14">
        <f>AA19+AB19</f>
        <v>160578</v>
      </c>
      <c r="AE19" s="4" t="s">
        <v>16</v>
      </c>
      <c r="AF19" s="2">
        <f t="shared" ref="AF19:AO19" si="7">IFERROR(B19/Q19, "N.A.")</f>
        <v>6535.9892006069085</v>
      </c>
      <c r="AG19" s="2">
        <f t="shared" si="7"/>
        <v>8378.2785989297827</v>
      </c>
      <c r="AH19" s="2">
        <f t="shared" si="7"/>
        <v>2679.8332885184191</v>
      </c>
      <c r="AI19" s="2">
        <f t="shared" si="7"/>
        <v>2961.2228479485116</v>
      </c>
      <c r="AJ19" s="2">
        <f t="shared" si="7"/>
        <v>15246.479400749064</v>
      </c>
      <c r="AK19" s="2">
        <f t="shared" si="7"/>
        <v>16030.273646638905</v>
      </c>
      <c r="AL19" s="2">
        <f t="shared" si="7"/>
        <v>9303.7132501685755</v>
      </c>
      <c r="AM19" s="2">
        <f t="shared" si="7"/>
        <v>3309.3772534632167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6652.5853437182523</v>
      </c>
      <c r="AQ19" s="16">
        <f t="shared" ref="AQ19" si="9">IFERROR(M19/AB19, "N.A.")</f>
        <v>8118.314755685682</v>
      </c>
      <c r="AR19" s="14">
        <f t="shared" ref="AR19" si="10">IFERROR(N19/AC19, "N.A.")</f>
        <v>7444.4523720559482</v>
      </c>
    </row>
    <row r="20" spans="1:44" ht="15" customHeight="1" thickBot="1" x14ac:dyDescent="0.3">
      <c r="A20" s="5" t="s">
        <v>0</v>
      </c>
      <c r="B20" s="28">
        <f>B19+C19</f>
        <v>733249170</v>
      </c>
      <c r="C20" s="30"/>
      <c r="D20" s="28">
        <f>D19+E19</f>
        <v>13647100</v>
      </c>
      <c r="E20" s="30"/>
      <c r="F20" s="28">
        <f>F19+G19</f>
        <v>175442550</v>
      </c>
      <c r="G20" s="30"/>
      <c r="H20" s="28">
        <f>H19+I19</f>
        <v>273076452.99999994</v>
      </c>
      <c r="I20" s="30"/>
      <c r="J20" s="28">
        <f>J19+K19</f>
        <v>0</v>
      </c>
      <c r="K20" s="30"/>
      <c r="L20" s="28">
        <f>L19+M19</f>
        <v>1195415273</v>
      </c>
      <c r="M20" s="29"/>
      <c r="N20" s="23">
        <f>B20+D20+F20+H20+J20</f>
        <v>1195415273</v>
      </c>
      <c r="P20" s="5" t="s">
        <v>0</v>
      </c>
      <c r="Q20" s="28">
        <f>Q19+R19</f>
        <v>94909</v>
      </c>
      <c r="R20" s="30"/>
      <c r="S20" s="28">
        <f>S19+T19</f>
        <v>4962</v>
      </c>
      <c r="T20" s="30"/>
      <c r="U20" s="28">
        <f>U19+V19</f>
        <v>11075</v>
      </c>
      <c r="V20" s="30"/>
      <c r="W20" s="28">
        <f>W19+X19</f>
        <v>39537</v>
      </c>
      <c r="X20" s="30"/>
      <c r="Y20" s="28">
        <f>Y19+Z19</f>
        <v>10095</v>
      </c>
      <c r="Z20" s="30"/>
      <c r="AA20" s="28">
        <f>AA19+AB19</f>
        <v>160578</v>
      </c>
      <c r="AB20" s="30"/>
      <c r="AC20" s="24">
        <f>Q20+S20+U20+W20+Y20</f>
        <v>160578</v>
      </c>
      <c r="AE20" s="5" t="s">
        <v>0</v>
      </c>
      <c r="AF20" s="31">
        <f>IFERROR(B20/Q20,"N.A.")</f>
        <v>7725.8128312383442</v>
      </c>
      <c r="AG20" s="32"/>
      <c r="AH20" s="31">
        <f>IFERROR(D20/S20,"N.A.")</f>
        <v>2750.3224506247479</v>
      </c>
      <c r="AI20" s="32"/>
      <c r="AJ20" s="31">
        <f>IFERROR(F20/U20,"N.A.")</f>
        <v>15841.313769751692</v>
      </c>
      <c r="AK20" s="32"/>
      <c r="AL20" s="31">
        <f>IFERROR(H20/W20,"N.A.")</f>
        <v>6906.8582087664709</v>
      </c>
      <c r="AM20" s="32"/>
      <c r="AN20" s="31">
        <f>IFERROR(J20/Y20,"N.A.")</f>
        <v>0</v>
      </c>
      <c r="AO20" s="32"/>
      <c r="AP20" s="31">
        <f>IFERROR(L20/AA20,"N.A.")</f>
        <v>7444.4523720559482</v>
      </c>
      <c r="AQ20" s="32"/>
      <c r="AR20" s="17">
        <f>IFERROR(N20/AC20, "N.A.")</f>
        <v>7444.4523720559482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81943910</v>
      </c>
      <c r="C27" s="2"/>
      <c r="D27" s="2">
        <v>1790280</v>
      </c>
      <c r="E27" s="2"/>
      <c r="F27" s="2">
        <v>37386350</v>
      </c>
      <c r="G27" s="2"/>
      <c r="H27" s="2">
        <v>81734799.999999985</v>
      </c>
      <c r="I27" s="2"/>
      <c r="J27" s="2">
        <v>0</v>
      </c>
      <c r="K27" s="2"/>
      <c r="L27" s="1">
        <f t="shared" ref="L27:M30" si="11">B27+D27+F27+H27+J27</f>
        <v>202855340</v>
      </c>
      <c r="M27" s="13">
        <f t="shared" si="11"/>
        <v>0</v>
      </c>
      <c r="N27" s="14">
        <f>L27+M27</f>
        <v>202855340</v>
      </c>
      <c r="P27" s="3" t="s">
        <v>12</v>
      </c>
      <c r="Q27" s="2">
        <v>7931</v>
      </c>
      <c r="R27" s="2">
        <v>0</v>
      </c>
      <c r="S27" s="2">
        <v>1259</v>
      </c>
      <c r="T27" s="2">
        <v>0</v>
      </c>
      <c r="U27" s="2">
        <v>2567</v>
      </c>
      <c r="V27" s="2">
        <v>0</v>
      </c>
      <c r="W27" s="2">
        <v>11421</v>
      </c>
      <c r="X27" s="2">
        <v>0</v>
      </c>
      <c r="Y27" s="2">
        <v>1948</v>
      </c>
      <c r="Z27" s="2">
        <v>0</v>
      </c>
      <c r="AA27" s="1">
        <f t="shared" ref="AA27:AB30" si="12">Q27+S27+U27+W27+Y27</f>
        <v>25126</v>
      </c>
      <c r="AB27" s="13">
        <f t="shared" si="12"/>
        <v>0</v>
      </c>
      <c r="AC27" s="14">
        <f>AA27+AB27</f>
        <v>25126</v>
      </c>
      <c r="AE27" s="3" t="s">
        <v>12</v>
      </c>
      <c r="AF27" s="2">
        <f t="shared" ref="AF27:AR30" si="13">IFERROR(B27/Q27, "N.A.")</f>
        <v>10332.103139578867</v>
      </c>
      <c r="AG27" s="2" t="str">
        <f t="shared" si="13"/>
        <v>N.A.</v>
      </c>
      <c r="AH27" s="2">
        <f t="shared" si="13"/>
        <v>1421.9857029388404</v>
      </c>
      <c r="AI27" s="2" t="str">
        <f t="shared" si="13"/>
        <v>N.A.</v>
      </c>
      <c r="AJ27" s="2">
        <f t="shared" si="13"/>
        <v>14564.218932606154</v>
      </c>
      <c r="AK27" s="2" t="str">
        <f t="shared" si="13"/>
        <v>N.A.</v>
      </c>
      <c r="AL27" s="2">
        <f t="shared" si="13"/>
        <v>7156.5362052359678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8073.5230438589506</v>
      </c>
      <c r="AQ27" s="16" t="str">
        <f t="shared" si="13"/>
        <v>N.A.</v>
      </c>
      <c r="AR27" s="14">
        <f t="shared" si="13"/>
        <v>8073.5230438589506</v>
      </c>
    </row>
    <row r="28" spans="1:44" ht="15" customHeight="1" thickBot="1" x14ac:dyDescent="0.3">
      <c r="A28" s="3" t="s">
        <v>13</v>
      </c>
      <c r="B28" s="2">
        <v>2892200</v>
      </c>
      <c r="C28" s="2"/>
      <c r="D28" s="2"/>
      <c r="E28" s="2"/>
      <c r="F28" s="2"/>
      <c r="G28" s="2"/>
      <c r="H28" s="2"/>
      <c r="I28" s="2"/>
      <c r="J28" s="2"/>
      <c r="K28" s="2"/>
      <c r="L28" s="1">
        <f t="shared" si="11"/>
        <v>2892200</v>
      </c>
      <c r="M28" s="13">
        <f t="shared" si="11"/>
        <v>0</v>
      </c>
      <c r="N28" s="14">
        <f>L28+M28</f>
        <v>2892200</v>
      </c>
      <c r="P28" s="3" t="s">
        <v>13</v>
      </c>
      <c r="Q28" s="2">
        <v>521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521</v>
      </c>
      <c r="AB28" s="13">
        <f t="shared" si="12"/>
        <v>0</v>
      </c>
      <c r="AC28" s="14">
        <f>AA28+AB28</f>
        <v>521</v>
      </c>
      <c r="AE28" s="3" t="s">
        <v>13</v>
      </c>
      <c r="AF28" s="2">
        <f t="shared" si="13"/>
        <v>5551.2476007677542</v>
      </c>
      <c r="AG28" s="2" t="str">
        <f t="shared" si="13"/>
        <v>N.A.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>
        <f t="shared" si="13"/>
        <v>5551.2476007677542</v>
      </c>
      <c r="AQ28" s="16" t="str">
        <f t="shared" si="13"/>
        <v>N.A.</v>
      </c>
      <c r="AR28" s="14">
        <f t="shared" si="13"/>
        <v>5551.2476007677542</v>
      </c>
    </row>
    <row r="29" spans="1:44" ht="15" customHeight="1" thickBot="1" x14ac:dyDescent="0.3">
      <c r="A29" s="3" t="s">
        <v>14</v>
      </c>
      <c r="B29" s="2">
        <v>49607770.000000007</v>
      </c>
      <c r="C29" s="2">
        <v>307364439.99999994</v>
      </c>
      <c r="D29" s="2">
        <v>6335619.9999999991</v>
      </c>
      <c r="E29" s="2">
        <v>2760599.9999999995</v>
      </c>
      <c r="F29" s="2"/>
      <c r="G29" s="2">
        <v>112184450</v>
      </c>
      <c r="H29" s="2"/>
      <c r="I29" s="2">
        <v>44083530</v>
      </c>
      <c r="J29" s="2">
        <v>0</v>
      </c>
      <c r="K29" s="2"/>
      <c r="L29" s="1">
        <f t="shared" si="11"/>
        <v>55943390.000000007</v>
      </c>
      <c r="M29" s="13">
        <f t="shared" si="11"/>
        <v>466393019.99999994</v>
      </c>
      <c r="N29" s="14">
        <f>L29+M29</f>
        <v>522336409.99999994</v>
      </c>
      <c r="P29" s="3" t="s">
        <v>14</v>
      </c>
      <c r="Q29" s="2">
        <v>9249</v>
      </c>
      <c r="R29" s="2">
        <v>32852</v>
      </c>
      <c r="S29" s="2">
        <v>2032</v>
      </c>
      <c r="T29" s="2">
        <v>1029</v>
      </c>
      <c r="U29" s="2">
        <v>0</v>
      </c>
      <c r="V29" s="2">
        <v>7232</v>
      </c>
      <c r="W29" s="2">
        <v>0</v>
      </c>
      <c r="X29" s="2">
        <v>6002</v>
      </c>
      <c r="Y29" s="2">
        <v>5413</v>
      </c>
      <c r="Z29" s="2">
        <v>0</v>
      </c>
      <c r="AA29" s="1">
        <f t="shared" si="12"/>
        <v>16694</v>
      </c>
      <c r="AB29" s="13">
        <f t="shared" si="12"/>
        <v>47115</v>
      </c>
      <c r="AC29" s="14">
        <f>AA29+AB29</f>
        <v>63809</v>
      </c>
      <c r="AE29" s="3" t="s">
        <v>14</v>
      </c>
      <c r="AF29" s="2">
        <f t="shared" si="13"/>
        <v>5363.5820088658238</v>
      </c>
      <c r="AG29" s="2">
        <f t="shared" si="13"/>
        <v>9356.0343358090813</v>
      </c>
      <c r="AH29" s="2">
        <f t="shared" si="13"/>
        <v>3117.9232283464562</v>
      </c>
      <c r="AI29" s="2">
        <f t="shared" si="13"/>
        <v>2682.7988338192417</v>
      </c>
      <c r="AJ29" s="2" t="str">
        <f t="shared" si="13"/>
        <v>N.A.</v>
      </c>
      <c r="AK29" s="2">
        <f t="shared" si="13"/>
        <v>15512.230365044248</v>
      </c>
      <c r="AL29" s="2" t="str">
        <f t="shared" si="13"/>
        <v>N.A.</v>
      </c>
      <c r="AM29" s="2">
        <f t="shared" si="13"/>
        <v>7344.8067310896367</v>
      </c>
      <c r="AN29" s="2">
        <f t="shared" si="13"/>
        <v>0</v>
      </c>
      <c r="AO29" s="2" t="str">
        <f t="shared" si="13"/>
        <v>N.A.</v>
      </c>
      <c r="AP29" s="15">
        <f t="shared" si="13"/>
        <v>3351.1075835629572</v>
      </c>
      <c r="AQ29" s="16">
        <f t="shared" si="13"/>
        <v>9899.0347023240993</v>
      </c>
      <c r="AR29" s="14">
        <f t="shared" si="13"/>
        <v>8185.9363099249313</v>
      </c>
    </row>
    <row r="30" spans="1:44" ht="15" customHeight="1" thickBot="1" x14ac:dyDescent="0.3">
      <c r="A30" s="3" t="s">
        <v>15</v>
      </c>
      <c r="B30" s="2">
        <v>4610890</v>
      </c>
      <c r="C30" s="2">
        <v>1109400</v>
      </c>
      <c r="D30" s="2">
        <v>1840400</v>
      </c>
      <c r="E30" s="2">
        <v>920200</v>
      </c>
      <c r="F30" s="2"/>
      <c r="G30" s="2">
        <v>11710000</v>
      </c>
      <c r="H30" s="2">
        <v>5544739.9999999991</v>
      </c>
      <c r="I30" s="2"/>
      <c r="J30" s="2">
        <v>0</v>
      </c>
      <c r="K30" s="2"/>
      <c r="L30" s="1">
        <f t="shared" si="11"/>
        <v>11996030</v>
      </c>
      <c r="M30" s="13">
        <f t="shared" si="11"/>
        <v>13739600</v>
      </c>
      <c r="N30" s="14">
        <f>L30+M30</f>
        <v>25735630</v>
      </c>
      <c r="P30" s="3" t="s">
        <v>15</v>
      </c>
      <c r="Q30" s="2">
        <v>1062</v>
      </c>
      <c r="R30" s="2">
        <v>172</v>
      </c>
      <c r="S30" s="2">
        <v>428</v>
      </c>
      <c r="T30" s="2">
        <v>214</v>
      </c>
      <c r="U30" s="2">
        <v>0</v>
      </c>
      <c r="V30" s="2">
        <v>902</v>
      </c>
      <c r="W30" s="2">
        <v>1344</v>
      </c>
      <c r="X30" s="2">
        <v>0</v>
      </c>
      <c r="Y30" s="2">
        <v>214</v>
      </c>
      <c r="Z30" s="2">
        <v>0</v>
      </c>
      <c r="AA30" s="1">
        <f t="shared" si="12"/>
        <v>3048</v>
      </c>
      <c r="AB30" s="13">
        <f t="shared" si="12"/>
        <v>1288</v>
      </c>
      <c r="AC30" s="22">
        <f>AA30+AB30</f>
        <v>4336</v>
      </c>
      <c r="AE30" s="3" t="s">
        <v>15</v>
      </c>
      <c r="AF30" s="2">
        <f t="shared" si="13"/>
        <v>4341.7043314500943</v>
      </c>
      <c r="AG30" s="2">
        <f t="shared" si="13"/>
        <v>6450</v>
      </c>
      <c r="AH30" s="2">
        <f t="shared" si="13"/>
        <v>4300</v>
      </c>
      <c r="AI30" s="2">
        <f t="shared" si="13"/>
        <v>4300</v>
      </c>
      <c r="AJ30" s="2" t="str">
        <f t="shared" si="13"/>
        <v>N.A.</v>
      </c>
      <c r="AK30" s="2">
        <f t="shared" si="13"/>
        <v>12982.261640798226</v>
      </c>
      <c r="AL30" s="2">
        <f t="shared" si="13"/>
        <v>4125.5505952380945</v>
      </c>
      <c r="AM30" s="2" t="str">
        <f t="shared" si="13"/>
        <v>N.A.</v>
      </c>
      <c r="AN30" s="2">
        <f t="shared" si="13"/>
        <v>0</v>
      </c>
      <c r="AO30" s="2" t="str">
        <f t="shared" si="13"/>
        <v>N.A.</v>
      </c>
      <c r="AP30" s="15">
        <f t="shared" si="13"/>
        <v>3935.7053805774276</v>
      </c>
      <c r="AQ30" s="16">
        <f t="shared" si="13"/>
        <v>10667.391304347826</v>
      </c>
      <c r="AR30" s="14">
        <f t="shared" si="13"/>
        <v>5935.3390221402215</v>
      </c>
    </row>
    <row r="31" spans="1:44" ht="15" customHeight="1" thickBot="1" x14ac:dyDescent="0.3">
      <c r="A31" s="4" t="s">
        <v>16</v>
      </c>
      <c r="B31" s="2">
        <v>139054770.00000003</v>
      </c>
      <c r="C31" s="2">
        <v>308473839.99999994</v>
      </c>
      <c r="D31" s="2">
        <v>9966300</v>
      </c>
      <c r="E31" s="2">
        <v>3680800</v>
      </c>
      <c r="F31" s="2">
        <v>37386350</v>
      </c>
      <c r="G31" s="2">
        <v>123894450.00000001</v>
      </c>
      <c r="H31" s="2">
        <v>87279540</v>
      </c>
      <c r="I31" s="2">
        <v>44083530</v>
      </c>
      <c r="J31" s="2">
        <v>0</v>
      </c>
      <c r="K31" s="2"/>
      <c r="L31" s="1">
        <f t="shared" ref="L31" si="14">B31+D31+F31+H31+J31</f>
        <v>273686960</v>
      </c>
      <c r="M31" s="13">
        <f t="shared" ref="M31" si="15">C31+E31+G31+I31+K31</f>
        <v>480132619.99999994</v>
      </c>
      <c r="N31" s="22">
        <f>L31+M31</f>
        <v>753819580</v>
      </c>
      <c r="P31" s="4" t="s">
        <v>16</v>
      </c>
      <c r="Q31" s="2">
        <v>18763</v>
      </c>
      <c r="R31" s="2">
        <v>33024</v>
      </c>
      <c r="S31" s="2">
        <v>3719</v>
      </c>
      <c r="T31" s="2">
        <v>1243</v>
      </c>
      <c r="U31" s="2">
        <v>2567</v>
      </c>
      <c r="V31" s="2">
        <v>8134</v>
      </c>
      <c r="W31" s="2">
        <v>12765</v>
      </c>
      <c r="X31" s="2">
        <v>6002</v>
      </c>
      <c r="Y31" s="2">
        <v>7575</v>
      </c>
      <c r="Z31" s="2">
        <v>0</v>
      </c>
      <c r="AA31" s="1">
        <f t="shared" ref="AA31" si="16">Q31+S31+U31+W31+Y31</f>
        <v>45389</v>
      </c>
      <c r="AB31" s="13">
        <f t="shared" ref="AB31" si="17">R31+T31+V31+X31+Z31</f>
        <v>48403</v>
      </c>
      <c r="AC31" s="14">
        <f>AA31+AB31</f>
        <v>93792</v>
      </c>
      <c r="AE31" s="4" t="s">
        <v>16</v>
      </c>
      <c r="AF31" s="2">
        <f t="shared" ref="AF31:AO31" si="18">IFERROR(B31/Q31, "N.A.")</f>
        <v>7411.1160262218209</v>
      </c>
      <c r="AG31" s="2">
        <f t="shared" si="18"/>
        <v>9340.8987403100764</v>
      </c>
      <c r="AH31" s="2">
        <f t="shared" si="18"/>
        <v>2679.8332885184191</v>
      </c>
      <c r="AI31" s="2">
        <f t="shared" si="18"/>
        <v>2961.2228479485116</v>
      </c>
      <c r="AJ31" s="2">
        <f t="shared" si="18"/>
        <v>14564.218932606154</v>
      </c>
      <c r="AK31" s="2">
        <f t="shared" si="18"/>
        <v>15231.675682321124</v>
      </c>
      <c r="AL31" s="2">
        <f t="shared" si="18"/>
        <v>6837.4101057579319</v>
      </c>
      <c r="AM31" s="2">
        <f t="shared" si="18"/>
        <v>7344.8067310896367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6029.8081032849368</v>
      </c>
      <c r="AQ31" s="16">
        <f t="shared" ref="AQ31" si="20">IFERROR(M31/AB31, "N.A.")</f>
        <v>9919.4806107059467</v>
      </c>
      <c r="AR31" s="14">
        <f t="shared" ref="AR31" si="21">IFERROR(N31/AC31, "N.A.")</f>
        <v>8037.1415472534973</v>
      </c>
    </row>
    <row r="32" spans="1:44" ht="15" customHeight="1" thickBot="1" x14ac:dyDescent="0.3">
      <c r="A32" s="5" t="s">
        <v>0</v>
      </c>
      <c r="B32" s="28">
        <f>B31+C31</f>
        <v>447528610</v>
      </c>
      <c r="C32" s="30"/>
      <c r="D32" s="28">
        <f>D31+E31</f>
        <v>13647100</v>
      </c>
      <c r="E32" s="30"/>
      <c r="F32" s="28">
        <f>F31+G31</f>
        <v>161280800</v>
      </c>
      <c r="G32" s="30"/>
      <c r="H32" s="28">
        <f>H31+I31</f>
        <v>131363070</v>
      </c>
      <c r="I32" s="30"/>
      <c r="J32" s="28">
        <f>J31+K31</f>
        <v>0</v>
      </c>
      <c r="K32" s="30"/>
      <c r="L32" s="28">
        <f>L31+M31</f>
        <v>753819580</v>
      </c>
      <c r="M32" s="29"/>
      <c r="N32" s="23">
        <f>B32+D32+F32+H32+J32</f>
        <v>753819580</v>
      </c>
      <c r="P32" s="5" t="s">
        <v>0</v>
      </c>
      <c r="Q32" s="28">
        <f>Q31+R31</f>
        <v>51787</v>
      </c>
      <c r="R32" s="30"/>
      <c r="S32" s="28">
        <f>S31+T31</f>
        <v>4962</v>
      </c>
      <c r="T32" s="30"/>
      <c r="U32" s="28">
        <f>U31+V31</f>
        <v>10701</v>
      </c>
      <c r="V32" s="30"/>
      <c r="W32" s="28">
        <f>W31+X31</f>
        <v>18767</v>
      </c>
      <c r="X32" s="30"/>
      <c r="Y32" s="28">
        <f>Y31+Z31</f>
        <v>7575</v>
      </c>
      <c r="Z32" s="30"/>
      <c r="AA32" s="28">
        <f>AA31+AB31</f>
        <v>93792</v>
      </c>
      <c r="AB32" s="30"/>
      <c r="AC32" s="24">
        <f>Q32+S32+U32+W32+Y32</f>
        <v>93792</v>
      </c>
      <c r="AE32" s="5" t="s">
        <v>0</v>
      </c>
      <c r="AF32" s="31">
        <f>IFERROR(B32/Q32,"N.A.")</f>
        <v>8641.717226330933</v>
      </c>
      <c r="AG32" s="32"/>
      <c r="AH32" s="31">
        <f>IFERROR(D32/S32,"N.A.")</f>
        <v>2750.3224506247479</v>
      </c>
      <c r="AI32" s="32"/>
      <c r="AJ32" s="31">
        <f>IFERROR(F32/U32,"N.A.")</f>
        <v>15071.563405289226</v>
      </c>
      <c r="AK32" s="32"/>
      <c r="AL32" s="31">
        <f>IFERROR(H32/W32,"N.A.")</f>
        <v>6999.6840198220279</v>
      </c>
      <c r="AM32" s="32"/>
      <c r="AN32" s="31">
        <f>IFERROR(J32/Y32,"N.A.")</f>
        <v>0</v>
      </c>
      <c r="AO32" s="32"/>
      <c r="AP32" s="31">
        <f>IFERROR(L32/AA32,"N.A.")</f>
        <v>8037.1415472534973</v>
      </c>
      <c r="AQ32" s="32"/>
      <c r="AR32" s="17">
        <f>IFERROR(N32/AC32, "N.A.")</f>
        <v>8037.1415472534973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/>
      <c r="C39" s="2"/>
      <c r="D39" s="2"/>
      <c r="E39" s="2"/>
      <c r="F39" s="2">
        <v>3321750</v>
      </c>
      <c r="G39" s="2"/>
      <c r="H39" s="2">
        <v>132765706</v>
      </c>
      <c r="I39" s="2"/>
      <c r="J39" s="2"/>
      <c r="K39" s="2"/>
      <c r="L39" s="1">
        <f t="shared" ref="L39:M42" si="22">B39+D39+F39+H39+J39</f>
        <v>136087456</v>
      </c>
      <c r="M39" s="13">
        <f t="shared" si="22"/>
        <v>0</v>
      </c>
      <c r="N39" s="14">
        <f>L39+M39</f>
        <v>136087456</v>
      </c>
      <c r="P39" s="3" t="s">
        <v>12</v>
      </c>
      <c r="Q39" s="2">
        <v>0</v>
      </c>
      <c r="R39" s="2">
        <v>0</v>
      </c>
      <c r="S39" s="2">
        <v>0</v>
      </c>
      <c r="T39" s="2">
        <v>0</v>
      </c>
      <c r="U39" s="2">
        <v>103</v>
      </c>
      <c r="V39" s="2">
        <v>0</v>
      </c>
      <c r="W39" s="2">
        <v>10749</v>
      </c>
      <c r="X39" s="2">
        <v>0</v>
      </c>
      <c r="Y39" s="2">
        <v>0</v>
      </c>
      <c r="Z39" s="2">
        <v>0</v>
      </c>
      <c r="AA39" s="1">
        <f t="shared" ref="AA39:AB42" si="23">Q39+S39+U39+W39+Y39</f>
        <v>10852</v>
      </c>
      <c r="AB39" s="13">
        <f t="shared" si="23"/>
        <v>0</v>
      </c>
      <c r="AC39" s="14">
        <f>AA39+AB39</f>
        <v>10852</v>
      </c>
      <c r="AE39" s="3" t="s">
        <v>12</v>
      </c>
      <c r="AF39" s="2" t="str">
        <f t="shared" ref="AF39:AR42" si="24">IFERROR(B39/Q39, "N.A.")</f>
        <v>N.A.</v>
      </c>
      <c r="AG39" s="2" t="str">
        <f t="shared" si="24"/>
        <v>N.A.</v>
      </c>
      <c r="AH39" s="2" t="str">
        <f t="shared" si="24"/>
        <v>N.A.</v>
      </c>
      <c r="AI39" s="2" t="str">
        <f t="shared" si="24"/>
        <v>N.A.</v>
      </c>
      <c r="AJ39" s="2">
        <f t="shared" si="24"/>
        <v>32250</v>
      </c>
      <c r="AK39" s="2" t="str">
        <f t="shared" si="24"/>
        <v>N.A.</v>
      </c>
      <c r="AL39" s="2">
        <f t="shared" si="24"/>
        <v>12351.447204391106</v>
      </c>
      <c r="AM39" s="2" t="str">
        <f t="shared" si="24"/>
        <v>N.A.</v>
      </c>
      <c r="AN39" s="2" t="str">
        <f t="shared" si="24"/>
        <v>N.A.</v>
      </c>
      <c r="AO39" s="2" t="str">
        <f t="shared" si="24"/>
        <v>N.A.</v>
      </c>
      <c r="AP39" s="15">
        <f t="shared" si="24"/>
        <v>12540.311094729082</v>
      </c>
      <c r="AQ39" s="16" t="str">
        <f t="shared" si="24"/>
        <v>N.A.</v>
      </c>
      <c r="AR39" s="14">
        <f t="shared" si="24"/>
        <v>12540.311094729082</v>
      </c>
    </row>
    <row r="40" spans="1:44" ht="15" customHeight="1" thickBot="1" x14ac:dyDescent="0.3">
      <c r="A40" s="3" t="s">
        <v>13</v>
      </c>
      <c r="B40" s="2">
        <v>12696700</v>
      </c>
      <c r="C40" s="2"/>
      <c r="D40" s="2"/>
      <c r="E40" s="2"/>
      <c r="F40" s="2"/>
      <c r="G40" s="2"/>
      <c r="H40" s="2"/>
      <c r="I40" s="2"/>
      <c r="J40" s="2"/>
      <c r="K40" s="2"/>
      <c r="L40" s="1">
        <f t="shared" si="22"/>
        <v>12696700</v>
      </c>
      <c r="M40" s="13">
        <f t="shared" si="22"/>
        <v>0</v>
      </c>
      <c r="N40" s="14">
        <f>L40+M40</f>
        <v>12696700</v>
      </c>
      <c r="P40" s="3" t="s">
        <v>13</v>
      </c>
      <c r="Q40" s="2">
        <v>3844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3844</v>
      </c>
      <c r="AB40" s="13">
        <f t="shared" si="23"/>
        <v>0</v>
      </c>
      <c r="AC40" s="14">
        <f>AA40+AB40</f>
        <v>3844</v>
      </c>
      <c r="AE40" s="3" t="s">
        <v>13</v>
      </c>
      <c r="AF40" s="2">
        <f t="shared" si="24"/>
        <v>3302.9916753381895</v>
      </c>
      <c r="AG40" s="2" t="str">
        <f t="shared" si="24"/>
        <v>N.A.</v>
      </c>
      <c r="AH40" s="2" t="str">
        <f t="shared" si="24"/>
        <v>N.A.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3302.9916753381895</v>
      </c>
      <c r="AQ40" s="16" t="str">
        <f t="shared" si="24"/>
        <v>N.A.</v>
      </c>
      <c r="AR40" s="14">
        <f t="shared" si="24"/>
        <v>3302.9916753381895</v>
      </c>
    </row>
    <row r="41" spans="1:44" ht="15" customHeight="1" thickBot="1" x14ac:dyDescent="0.3">
      <c r="A41" s="3" t="s">
        <v>14</v>
      </c>
      <c r="B41" s="2">
        <v>65182135</v>
      </c>
      <c r="C41" s="2">
        <v>205081125</v>
      </c>
      <c r="D41" s="2"/>
      <c r="E41" s="2"/>
      <c r="F41" s="2"/>
      <c r="G41" s="2">
        <v>10840000</v>
      </c>
      <c r="H41" s="2"/>
      <c r="I41" s="2">
        <v>8234415.0000000009</v>
      </c>
      <c r="J41" s="2">
        <v>0</v>
      </c>
      <c r="K41" s="2"/>
      <c r="L41" s="1">
        <f t="shared" si="22"/>
        <v>65182135</v>
      </c>
      <c r="M41" s="13">
        <f t="shared" si="22"/>
        <v>224155540</v>
      </c>
      <c r="N41" s="14">
        <f>L41+M41</f>
        <v>289337675</v>
      </c>
      <c r="P41" s="3" t="s">
        <v>14</v>
      </c>
      <c r="Q41" s="2">
        <v>10792</v>
      </c>
      <c r="R41" s="2">
        <v>28272</v>
      </c>
      <c r="S41" s="2">
        <v>0</v>
      </c>
      <c r="T41" s="2">
        <v>0</v>
      </c>
      <c r="U41" s="2">
        <v>0</v>
      </c>
      <c r="V41" s="2">
        <v>271</v>
      </c>
      <c r="W41" s="2">
        <v>0</v>
      </c>
      <c r="X41" s="2">
        <v>9807</v>
      </c>
      <c r="Y41" s="2">
        <v>2520</v>
      </c>
      <c r="Z41" s="2">
        <v>0</v>
      </c>
      <c r="AA41" s="1">
        <f t="shared" si="23"/>
        <v>13312</v>
      </c>
      <c r="AB41" s="13">
        <f t="shared" si="23"/>
        <v>38350</v>
      </c>
      <c r="AC41" s="14">
        <f>AA41+AB41</f>
        <v>51662</v>
      </c>
      <c r="AE41" s="3" t="s">
        <v>14</v>
      </c>
      <c r="AF41" s="2">
        <f t="shared" si="24"/>
        <v>6039.856838398814</v>
      </c>
      <c r="AG41" s="2">
        <f t="shared" si="24"/>
        <v>7253.8598259762311</v>
      </c>
      <c r="AH41" s="2" t="str">
        <f t="shared" si="24"/>
        <v>N.A.</v>
      </c>
      <c r="AI41" s="2" t="str">
        <f t="shared" si="24"/>
        <v>N.A.</v>
      </c>
      <c r="AJ41" s="2" t="str">
        <f t="shared" si="24"/>
        <v>N.A.</v>
      </c>
      <c r="AK41" s="2">
        <f t="shared" si="24"/>
        <v>40000</v>
      </c>
      <c r="AL41" s="2" t="str">
        <f t="shared" si="24"/>
        <v>N.A.</v>
      </c>
      <c r="AM41" s="2">
        <f t="shared" si="24"/>
        <v>839.64668094218428</v>
      </c>
      <c r="AN41" s="2">
        <f t="shared" si="24"/>
        <v>0</v>
      </c>
      <c r="AO41" s="2" t="str">
        <f t="shared" si="24"/>
        <v>N.A.</v>
      </c>
      <c r="AP41" s="15">
        <f t="shared" si="24"/>
        <v>4896.4945162259619</v>
      </c>
      <c r="AQ41" s="16">
        <f t="shared" si="24"/>
        <v>5844.9945241199475</v>
      </c>
      <c r="AR41" s="14">
        <f t="shared" si="24"/>
        <v>5600.5898919902447</v>
      </c>
    </row>
    <row r="42" spans="1:44" ht="15" customHeight="1" thickBot="1" x14ac:dyDescent="0.3">
      <c r="A42" s="3" t="s">
        <v>15</v>
      </c>
      <c r="B42" s="2">
        <v>2760600</v>
      </c>
      <c r="C42" s="2"/>
      <c r="D42" s="2"/>
      <c r="E42" s="2"/>
      <c r="F42" s="2"/>
      <c r="G42" s="2"/>
      <c r="H42" s="2">
        <v>713262</v>
      </c>
      <c r="I42" s="2"/>
      <c r="J42" s="2"/>
      <c r="K42" s="2"/>
      <c r="L42" s="1">
        <f t="shared" si="22"/>
        <v>3473862</v>
      </c>
      <c r="M42" s="13">
        <f t="shared" si="22"/>
        <v>0</v>
      </c>
      <c r="N42" s="14">
        <f>L42+M42</f>
        <v>3473862</v>
      </c>
      <c r="P42" s="3" t="s">
        <v>15</v>
      </c>
      <c r="Q42" s="2">
        <v>214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214</v>
      </c>
      <c r="X42" s="2">
        <v>0</v>
      </c>
      <c r="Y42" s="2">
        <v>0</v>
      </c>
      <c r="Z42" s="2">
        <v>0</v>
      </c>
      <c r="AA42" s="1">
        <f t="shared" si="23"/>
        <v>428</v>
      </c>
      <c r="AB42" s="13">
        <f t="shared" si="23"/>
        <v>0</v>
      </c>
      <c r="AC42" s="14">
        <f>AA42+AB42</f>
        <v>428</v>
      </c>
      <c r="AE42" s="3" t="s">
        <v>15</v>
      </c>
      <c r="AF42" s="2">
        <f t="shared" si="24"/>
        <v>12900</v>
      </c>
      <c r="AG42" s="2" t="str">
        <f t="shared" si="24"/>
        <v>N.A.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>
        <f t="shared" si="24"/>
        <v>3333</v>
      </c>
      <c r="AM42" s="2" t="str">
        <f t="shared" si="24"/>
        <v>N.A.</v>
      </c>
      <c r="AN42" s="2" t="str">
        <f t="shared" si="24"/>
        <v>N.A.</v>
      </c>
      <c r="AO42" s="2" t="str">
        <f t="shared" si="24"/>
        <v>N.A.</v>
      </c>
      <c r="AP42" s="15">
        <f t="shared" si="24"/>
        <v>8116.5</v>
      </c>
      <c r="AQ42" s="16" t="str">
        <f t="shared" si="24"/>
        <v>N.A.</v>
      </c>
      <c r="AR42" s="14">
        <f t="shared" si="24"/>
        <v>8116.5</v>
      </c>
    </row>
    <row r="43" spans="1:44" ht="15" customHeight="1" thickBot="1" x14ac:dyDescent="0.3">
      <c r="A43" s="4" t="s">
        <v>16</v>
      </c>
      <c r="B43" s="2">
        <v>80639435</v>
      </c>
      <c r="C43" s="2">
        <v>205081125</v>
      </c>
      <c r="D43" s="2"/>
      <c r="E43" s="2"/>
      <c r="F43" s="2">
        <v>3321750</v>
      </c>
      <c r="G43" s="2">
        <v>10840000</v>
      </c>
      <c r="H43" s="2">
        <v>133478968</v>
      </c>
      <c r="I43" s="2">
        <v>8234415.0000000009</v>
      </c>
      <c r="J43" s="2">
        <v>0</v>
      </c>
      <c r="K43" s="2"/>
      <c r="L43" s="1">
        <f t="shared" ref="L43" si="25">B43+D43+F43+H43+J43</f>
        <v>217440153</v>
      </c>
      <c r="M43" s="13">
        <f t="shared" ref="M43" si="26">C43+E43+G43+I43+K43</f>
        <v>224155540</v>
      </c>
      <c r="N43" s="22">
        <f>L43+M43</f>
        <v>441595693</v>
      </c>
      <c r="P43" s="4" t="s">
        <v>16</v>
      </c>
      <c r="Q43" s="2">
        <v>14850</v>
      </c>
      <c r="R43" s="2">
        <v>28272</v>
      </c>
      <c r="S43" s="2">
        <v>0</v>
      </c>
      <c r="T43" s="2">
        <v>0</v>
      </c>
      <c r="U43" s="2">
        <v>103</v>
      </c>
      <c r="V43" s="2">
        <v>271</v>
      </c>
      <c r="W43" s="2">
        <v>10963</v>
      </c>
      <c r="X43" s="2">
        <v>9807</v>
      </c>
      <c r="Y43" s="2">
        <v>2520</v>
      </c>
      <c r="Z43" s="2">
        <v>0</v>
      </c>
      <c r="AA43" s="1">
        <f t="shared" ref="AA43" si="27">Q43+S43+U43+W43+Y43</f>
        <v>28436</v>
      </c>
      <c r="AB43" s="13">
        <f t="shared" ref="AB43" si="28">R43+T43+V43+X43+Z43</f>
        <v>38350</v>
      </c>
      <c r="AC43" s="22">
        <f>AA43+AB43</f>
        <v>66786</v>
      </c>
      <c r="AE43" s="4" t="s">
        <v>16</v>
      </c>
      <c r="AF43" s="2">
        <f t="shared" ref="AF43:AO43" si="29">IFERROR(B43/Q43, "N.A.")</f>
        <v>5430.2649831649833</v>
      </c>
      <c r="AG43" s="2">
        <f t="shared" si="29"/>
        <v>7253.8598259762311</v>
      </c>
      <c r="AH43" s="2" t="str">
        <f t="shared" si="29"/>
        <v>N.A.</v>
      </c>
      <c r="AI43" s="2" t="str">
        <f t="shared" si="29"/>
        <v>N.A.</v>
      </c>
      <c r="AJ43" s="2">
        <f t="shared" si="29"/>
        <v>32250</v>
      </c>
      <c r="AK43" s="2">
        <f t="shared" si="29"/>
        <v>40000</v>
      </c>
      <c r="AL43" s="2">
        <f t="shared" si="29"/>
        <v>12175.405272279486</v>
      </c>
      <c r="AM43" s="2">
        <f t="shared" si="29"/>
        <v>839.64668094218428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7646.6504782669854</v>
      </c>
      <c r="AQ43" s="16">
        <f t="shared" ref="AQ43" si="31">IFERROR(M43/AB43, "N.A.")</f>
        <v>5844.9945241199475</v>
      </c>
      <c r="AR43" s="14">
        <f t="shared" ref="AR43" si="32">IFERROR(N43/AC43, "N.A.")</f>
        <v>6612.0997364717159</v>
      </c>
    </row>
    <row r="44" spans="1:44" ht="15" customHeight="1" thickBot="1" x14ac:dyDescent="0.3">
      <c r="A44" s="5" t="s">
        <v>0</v>
      </c>
      <c r="B44" s="28">
        <f>B43+C43</f>
        <v>285720560</v>
      </c>
      <c r="C44" s="30"/>
      <c r="D44" s="28">
        <f>D43+E43</f>
        <v>0</v>
      </c>
      <c r="E44" s="30"/>
      <c r="F44" s="28">
        <f>F43+G43</f>
        <v>14161750</v>
      </c>
      <c r="G44" s="30"/>
      <c r="H44" s="28">
        <f>H43+I43</f>
        <v>141713383</v>
      </c>
      <c r="I44" s="30"/>
      <c r="J44" s="28">
        <f>J43+K43</f>
        <v>0</v>
      </c>
      <c r="K44" s="30"/>
      <c r="L44" s="28">
        <f>L43+M43</f>
        <v>441595693</v>
      </c>
      <c r="M44" s="29"/>
      <c r="N44" s="23">
        <f>B44+D44+F44+H44+J44</f>
        <v>441595693</v>
      </c>
      <c r="P44" s="5" t="s">
        <v>0</v>
      </c>
      <c r="Q44" s="28">
        <f>Q43+R43</f>
        <v>43122</v>
      </c>
      <c r="R44" s="30"/>
      <c r="S44" s="28">
        <f>S43+T43</f>
        <v>0</v>
      </c>
      <c r="T44" s="30"/>
      <c r="U44" s="28">
        <f>U43+V43</f>
        <v>374</v>
      </c>
      <c r="V44" s="30"/>
      <c r="W44" s="28">
        <f>W43+X43</f>
        <v>20770</v>
      </c>
      <c r="X44" s="30"/>
      <c r="Y44" s="28">
        <f>Y43+Z43</f>
        <v>2520</v>
      </c>
      <c r="Z44" s="30"/>
      <c r="AA44" s="28">
        <f>AA43+AB43</f>
        <v>66786</v>
      </c>
      <c r="AB44" s="29"/>
      <c r="AC44" s="23">
        <f>Q44+S44+U44+W44+Y44</f>
        <v>66786</v>
      </c>
      <c r="AE44" s="5" t="s">
        <v>0</v>
      </c>
      <c r="AF44" s="31">
        <f>IFERROR(B44/Q44,"N.A.")</f>
        <v>6625.8652196094799</v>
      </c>
      <c r="AG44" s="32"/>
      <c r="AH44" s="31" t="str">
        <f>IFERROR(D44/S44,"N.A.")</f>
        <v>N.A.</v>
      </c>
      <c r="AI44" s="32"/>
      <c r="AJ44" s="31">
        <f>IFERROR(F44/U44,"N.A.")</f>
        <v>37865.641711229946</v>
      </c>
      <c r="AK44" s="32"/>
      <c r="AL44" s="31">
        <f>IFERROR(H44/W44,"N.A.")</f>
        <v>6822.9842561386613</v>
      </c>
      <c r="AM44" s="32"/>
      <c r="AN44" s="31">
        <f>IFERROR(J44/Y44,"N.A.")</f>
        <v>0</v>
      </c>
      <c r="AO44" s="32"/>
      <c r="AP44" s="31">
        <f>IFERROR(L44/AA44,"N.A.")</f>
        <v>6612.0997364717159</v>
      </c>
      <c r="AQ44" s="32"/>
      <c r="AR44" s="17">
        <f>IFERROR(N44/AC44, "N.A.")</f>
        <v>6612.0997364717159</v>
      </c>
    </row>
  </sheetData>
  <mergeCells count="144">
    <mergeCell ref="AR11:AR14"/>
    <mergeCell ref="B12:E12"/>
    <mergeCell ref="F12:G13"/>
    <mergeCell ref="H12:I13"/>
    <mergeCell ref="J12:K13"/>
    <mergeCell ref="L12:M13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B13:C13"/>
    <mergeCell ref="D13:E13"/>
    <mergeCell ref="Q13:R13"/>
    <mergeCell ref="AF13:AG13"/>
    <mergeCell ref="AH13:AI13"/>
    <mergeCell ref="AC11:AC14"/>
    <mergeCell ref="AE11:AE14"/>
    <mergeCell ref="AF11:AQ11"/>
    <mergeCell ref="AE23:AE26"/>
    <mergeCell ref="P23:P26"/>
    <mergeCell ref="S13:T13"/>
    <mergeCell ref="A11:A14"/>
    <mergeCell ref="B11:M11"/>
    <mergeCell ref="N11:N14"/>
    <mergeCell ref="P11:P14"/>
    <mergeCell ref="B20:C20"/>
    <mergeCell ref="AN20:AO20"/>
    <mergeCell ref="Q20:R20"/>
    <mergeCell ref="S20:T20"/>
    <mergeCell ref="U20:V20"/>
    <mergeCell ref="W20:X20"/>
    <mergeCell ref="Y20:Z20"/>
    <mergeCell ref="Q11:AB11"/>
    <mergeCell ref="D20:E20"/>
    <mergeCell ref="F20:G20"/>
    <mergeCell ref="H20:I20"/>
    <mergeCell ref="J20:K20"/>
    <mergeCell ref="AF20:AG20"/>
    <mergeCell ref="AH20:AI20"/>
    <mergeCell ref="AJ20:AK20"/>
    <mergeCell ref="AL20:AM20"/>
    <mergeCell ref="L20:M20"/>
    <mergeCell ref="N23:N26"/>
    <mergeCell ref="AR23:AR26"/>
    <mergeCell ref="B24:E24"/>
    <mergeCell ref="F24:G25"/>
    <mergeCell ref="H24:I25"/>
    <mergeCell ref="J24:K25"/>
    <mergeCell ref="L24:M25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B25:C25"/>
    <mergeCell ref="D25:E25"/>
    <mergeCell ref="Q25:R25"/>
    <mergeCell ref="S25:T25"/>
    <mergeCell ref="AF25:AG25"/>
    <mergeCell ref="AH25:AI25"/>
    <mergeCell ref="AC23:AC26"/>
    <mergeCell ref="L36:M37"/>
    <mergeCell ref="A35:A38"/>
    <mergeCell ref="B35:M35"/>
    <mergeCell ref="N35:N38"/>
    <mergeCell ref="P35:P38"/>
    <mergeCell ref="AF23:AQ23"/>
    <mergeCell ref="AN32:AO32"/>
    <mergeCell ref="Q32:R32"/>
    <mergeCell ref="S32:T32"/>
    <mergeCell ref="U32:V32"/>
    <mergeCell ref="W32:X32"/>
    <mergeCell ref="Y32:Z32"/>
    <mergeCell ref="Q23:AB23"/>
    <mergeCell ref="B32:C32"/>
    <mergeCell ref="D32:E32"/>
    <mergeCell ref="F32:G32"/>
    <mergeCell ref="H32:I32"/>
    <mergeCell ref="J32:K32"/>
    <mergeCell ref="AF32:AG32"/>
    <mergeCell ref="AH32:AI32"/>
    <mergeCell ref="AJ32:AK32"/>
    <mergeCell ref="AL32:AM32"/>
    <mergeCell ref="A23:A26"/>
    <mergeCell ref="B23:M23"/>
    <mergeCell ref="AF35:AQ35"/>
    <mergeCell ref="AN44:AO44"/>
    <mergeCell ref="Q44:R44"/>
    <mergeCell ref="S44:T44"/>
    <mergeCell ref="Q35:AB35"/>
    <mergeCell ref="U44:V44"/>
    <mergeCell ref="W44:X44"/>
    <mergeCell ref="Y44:Z44"/>
    <mergeCell ref="B44:C44"/>
    <mergeCell ref="D44:E44"/>
    <mergeCell ref="F44:G44"/>
    <mergeCell ref="H44:I44"/>
    <mergeCell ref="J44:K44"/>
    <mergeCell ref="AL36:AM37"/>
    <mergeCell ref="AF44:AG44"/>
    <mergeCell ref="AH44:AI44"/>
    <mergeCell ref="AJ44:AK44"/>
    <mergeCell ref="AL44:AM44"/>
    <mergeCell ref="B37:C37"/>
    <mergeCell ref="D37:E37"/>
    <mergeCell ref="B36:E36"/>
    <mergeCell ref="F36:G37"/>
    <mergeCell ref="H36:I37"/>
    <mergeCell ref="J36:K37"/>
    <mergeCell ref="L32:M32"/>
    <mergeCell ref="L44:M44"/>
    <mergeCell ref="AA20:AB20"/>
    <mergeCell ref="AA32:AB32"/>
    <mergeCell ref="AA44:AB44"/>
    <mergeCell ref="AP20:AQ20"/>
    <mergeCell ref="AP32:AQ32"/>
    <mergeCell ref="AP44:AQ44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N36:AO37"/>
    <mergeCell ref="AP36:AQ37"/>
    <mergeCell ref="Q37:R37"/>
    <mergeCell ref="S37:T37"/>
    <mergeCell ref="AF37:AG37"/>
    <mergeCell ref="AH37:AI37"/>
    <mergeCell ref="AC35:AC38"/>
    <mergeCell ref="AE35:AE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1" width="16.85546875" customWidth="1"/>
    <col min="24" max="24" width="16.85546875" customWidth="1"/>
    <col min="26" max="26" width="16.85546875" customWidth="1"/>
    <col min="30" max="30" width="16.85546875" customWidth="1"/>
    <col min="31" max="31" width="31.42578125" customWidth="1"/>
    <col min="32" max="36" width="16.85546875" customWidth="1"/>
    <col min="39" max="39" width="16.85546875" customWidth="1"/>
    <col min="41" max="41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>
      <c r="A9" s="7"/>
      <c r="B9" s="8"/>
    </row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187667162.00000006</v>
      </c>
      <c r="C15" s="2"/>
      <c r="D15" s="2">
        <v>56273240</v>
      </c>
      <c r="E15" s="2"/>
      <c r="F15" s="2">
        <v>75957439.999999985</v>
      </c>
      <c r="G15" s="2"/>
      <c r="H15" s="2">
        <v>357653960.99999988</v>
      </c>
      <c r="I15" s="2"/>
      <c r="J15" s="2">
        <v>0</v>
      </c>
      <c r="K15" s="2"/>
      <c r="L15" s="1">
        <f t="shared" ref="L15:M18" si="0">B15+D15+F15+H15+J15</f>
        <v>677551803</v>
      </c>
      <c r="M15" s="13">
        <f t="shared" si="0"/>
        <v>0</v>
      </c>
      <c r="N15" s="14">
        <f>L15+M15</f>
        <v>677551803</v>
      </c>
      <c r="P15" s="3" t="s">
        <v>12</v>
      </c>
      <c r="Q15" s="2">
        <v>19464</v>
      </c>
      <c r="R15" s="2">
        <v>0</v>
      </c>
      <c r="S15" s="2">
        <v>5736</v>
      </c>
      <c r="T15" s="2">
        <v>0</v>
      </c>
      <c r="U15" s="2">
        <v>6451</v>
      </c>
      <c r="V15" s="2">
        <v>0</v>
      </c>
      <c r="W15" s="2">
        <v>55720</v>
      </c>
      <c r="X15" s="2">
        <v>0</v>
      </c>
      <c r="Y15" s="2">
        <v>1214</v>
      </c>
      <c r="Z15" s="2">
        <v>0</v>
      </c>
      <c r="AA15" s="1">
        <f t="shared" ref="AA15:AB18" si="1">Q15+S15+U15+W15+Y15</f>
        <v>88585</v>
      </c>
      <c r="AB15" s="13">
        <f t="shared" si="1"/>
        <v>0</v>
      </c>
      <c r="AC15" s="14">
        <f>AA15+AB15</f>
        <v>88585</v>
      </c>
      <c r="AE15" s="3" t="s">
        <v>12</v>
      </c>
      <c r="AF15" s="2">
        <f t="shared" ref="AF15:AR18" si="2">IFERROR(B15/Q15, "N.A.")</f>
        <v>9641.7571927661356</v>
      </c>
      <c r="AG15" s="2" t="str">
        <f t="shared" si="2"/>
        <v>N.A.</v>
      </c>
      <c r="AH15" s="2">
        <f t="shared" si="2"/>
        <v>9810.5369595536959</v>
      </c>
      <c r="AI15" s="2" t="str">
        <f t="shared" si="2"/>
        <v>N.A.</v>
      </c>
      <c r="AJ15" s="2">
        <f t="shared" si="2"/>
        <v>11774.521779569057</v>
      </c>
      <c r="AK15" s="2" t="str">
        <f t="shared" si="2"/>
        <v>N.A.</v>
      </c>
      <c r="AL15" s="2">
        <f t="shared" si="2"/>
        <v>6418.7717336683399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7648.6064570751259</v>
      </c>
      <c r="AQ15" s="16" t="str">
        <f t="shared" si="2"/>
        <v>N.A.</v>
      </c>
      <c r="AR15" s="14">
        <f t="shared" si="2"/>
        <v>7648.6064570751259</v>
      </c>
    </row>
    <row r="16" spans="1:44" ht="15" customHeight="1" thickBot="1" x14ac:dyDescent="0.3">
      <c r="A16" s="3" t="s">
        <v>13</v>
      </c>
      <c r="B16" s="2">
        <v>122725530.00000003</v>
      </c>
      <c r="C16" s="2">
        <v>14157300.000000002</v>
      </c>
      <c r="D16" s="2"/>
      <c r="E16" s="2"/>
      <c r="F16" s="2"/>
      <c r="G16" s="2"/>
      <c r="H16" s="2"/>
      <c r="I16" s="2"/>
      <c r="J16" s="2"/>
      <c r="K16" s="2"/>
      <c r="L16" s="1">
        <f t="shared" si="0"/>
        <v>122725530.00000003</v>
      </c>
      <c r="M16" s="13">
        <f t="shared" si="0"/>
        <v>14157300.000000002</v>
      </c>
      <c r="N16" s="14">
        <f>L16+M16</f>
        <v>136882830.00000003</v>
      </c>
      <c r="P16" s="3" t="s">
        <v>13</v>
      </c>
      <c r="Q16" s="2">
        <v>16466</v>
      </c>
      <c r="R16" s="2">
        <v>1177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16466</v>
      </c>
      <c r="AB16" s="13">
        <f t="shared" si="1"/>
        <v>1177</v>
      </c>
      <c r="AC16" s="14">
        <f>AA16+AB16</f>
        <v>17643</v>
      </c>
      <c r="AE16" s="3" t="s">
        <v>13</v>
      </c>
      <c r="AF16" s="2">
        <f t="shared" si="2"/>
        <v>7453.2691606947665</v>
      </c>
      <c r="AG16" s="2">
        <f t="shared" si="2"/>
        <v>12028.292268479187</v>
      </c>
      <c r="AH16" s="2" t="str">
        <f t="shared" si="2"/>
        <v>N.A.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7453.2691606947665</v>
      </c>
      <c r="AQ16" s="16">
        <f t="shared" si="2"/>
        <v>12028.292268479187</v>
      </c>
      <c r="AR16" s="14">
        <f t="shared" si="2"/>
        <v>7758.4781499744959</v>
      </c>
    </row>
    <row r="17" spans="1:44" ht="15" customHeight="1" thickBot="1" x14ac:dyDescent="0.3">
      <c r="A17" s="3" t="s">
        <v>14</v>
      </c>
      <c r="B17" s="2">
        <v>367909479.9999997</v>
      </c>
      <c r="C17" s="2">
        <v>3214699514.000001</v>
      </c>
      <c r="D17" s="2">
        <v>99214520</v>
      </c>
      <c r="E17" s="2">
        <v>83890701.999999985</v>
      </c>
      <c r="F17" s="2"/>
      <c r="G17" s="2">
        <v>189624820.00000003</v>
      </c>
      <c r="H17" s="2"/>
      <c r="I17" s="2">
        <v>205626640</v>
      </c>
      <c r="J17" s="2">
        <v>0</v>
      </c>
      <c r="K17" s="2"/>
      <c r="L17" s="1">
        <f t="shared" si="0"/>
        <v>467123999.9999997</v>
      </c>
      <c r="M17" s="13">
        <f t="shared" si="0"/>
        <v>3693841676.000001</v>
      </c>
      <c r="N17" s="14">
        <f>L17+M17</f>
        <v>4160965676.0000005</v>
      </c>
      <c r="P17" s="3" t="s">
        <v>14</v>
      </c>
      <c r="Q17" s="2">
        <v>44513</v>
      </c>
      <c r="R17" s="2">
        <v>287856</v>
      </c>
      <c r="S17" s="2">
        <v>8376</v>
      </c>
      <c r="T17" s="2">
        <v>4912</v>
      </c>
      <c r="U17" s="2">
        <v>0</v>
      </c>
      <c r="V17" s="2">
        <v>10229</v>
      </c>
      <c r="W17" s="2">
        <v>0</v>
      </c>
      <c r="X17" s="2">
        <v>16939</v>
      </c>
      <c r="Y17" s="2">
        <v>2540</v>
      </c>
      <c r="Z17" s="2">
        <v>0</v>
      </c>
      <c r="AA17" s="1">
        <f t="shared" si="1"/>
        <v>55429</v>
      </c>
      <c r="AB17" s="13">
        <f t="shared" si="1"/>
        <v>319936</v>
      </c>
      <c r="AC17" s="14">
        <f>AA17+AB17</f>
        <v>375365</v>
      </c>
      <c r="AE17" s="3" t="s">
        <v>14</v>
      </c>
      <c r="AF17" s="2">
        <f t="shared" si="2"/>
        <v>8265.2142070855643</v>
      </c>
      <c r="AG17" s="2">
        <f t="shared" si="2"/>
        <v>11167.73495775666</v>
      </c>
      <c r="AH17" s="2">
        <f t="shared" si="2"/>
        <v>11845.095510983763</v>
      </c>
      <c r="AI17" s="2">
        <f t="shared" si="2"/>
        <v>17078.725977198694</v>
      </c>
      <c r="AJ17" s="2" t="str">
        <f t="shared" si="2"/>
        <v>N.A.</v>
      </c>
      <c r="AK17" s="2">
        <f t="shared" si="2"/>
        <v>18537.962655196014</v>
      </c>
      <c r="AL17" s="2" t="str">
        <f t="shared" si="2"/>
        <v>N.A.</v>
      </c>
      <c r="AM17" s="2">
        <f t="shared" si="2"/>
        <v>12139.243166656828</v>
      </c>
      <c r="AN17" s="2">
        <f t="shared" si="2"/>
        <v>0</v>
      </c>
      <c r="AO17" s="2" t="str">
        <f t="shared" si="2"/>
        <v>N.A.</v>
      </c>
      <c r="AP17" s="15">
        <f t="shared" si="2"/>
        <v>8427.4296848220183</v>
      </c>
      <c r="AQ17" s="16">
        <f t="shared" si="2"/>
        <v>11545.564350370078</v>
      </c>
      <c r="AR17" s="14">
        <f t="shared" si="2"/>
        <v>11085.118953551877</v>
      </c>
    </row>
    <row r="18" spans="1:44" ht="15" customHeight="1" thickBot="1" x14ac:dyDescent="0.3">
      <c r="A18" s="3" t="s">
        <v>15</v>
      </c>
      <c r="B18" s="2">
        <v>433440</v>
      </c>
      <c r="C18" s="2">
        <v>0</v>
      </c>
      <c r="D18" s="2"/>
      <c r="E18" s="2"/>
      <c r="F18" s="2"/>
      <c r="G18" s="2">
        <v>0</v>
      </c>
      <c r="H18" s="2">
        <v>0</v>
      </c>
      <c r="I18" s="2"/>
      <c r="J18" s="2"/>
      <c r="K18" s="2"/>
      <c r="L18" s="1">
        <f t="shared" si="0"/>
        <v>433440</v>
      </c>
      <c r="M18" s="13">
        <f t="shared" si="0"/>
        <v>0</v>
      </c>
      <c r="N18" s="14">
        <f>L18+M18</f>
        <v>433440</v>
      </c>
      <c r="P18" s="3" t="s">
        <v>15</v>
      </c>
      <c r="Q18" s="2">
        <v>263</v>
      </c>
      <c r="R18" s="2">
        <v>225</v>
      </c>
      <c r="S18" s="2">
        <v>0</v>
      </c>
      <c r="T18" s="2">
        <v>0</v>
      </c>
      <c r="U18" s="2">
        <v>0</v>
      </c>
      <c r="V18" s="2">
        <v>82</v>
      </c>
      <c r="W18" s="2">
        <v>226</v>
      </c>
      <c r="X18" s="2">
        <v>0</v>
      </c>
      <c r="Y18" s="2">
        <v>0</v>
      </c>
      <c r="Z18" s="2">
        <v>0</v>
      </c>
      <c r="AA18" s="1">
        <f t="shared" si="1"/>
        <v>489</v>
      </c>
      <c r="AB18" s="13">
        <f t="shared" si="1"/>
        <v>307</v>
      </c>
      <c r="AC18" s="22">
        <f>AA18+AB18</f>
        <v>796</v>
      </c>
      <c r="AE18" s="3" t="s">
        <v>15</v>
      </c>
      <c r="AF18" s="2">
        <f t="shared" si="2"/>
        <v>1648.0608365019011</v>
      </c>
      <c r="AG18" s="2">
        <f t="shared" si="2"/>
        <v>0</v>
      </c>
      <c r="AH18" s="2" t="str">
        <f t="shared" si="2"/>
        <v>N.A.</v>
      </c>
      <c r="AI18" s="2" t="str">
        <f t="shared" si="2"/>
        <v>N.A.</v>
      </c>
      <c r="AJ18" s="2" t="str">
        <f t="shared" si="2"/>
        <v>N.A.</v>
      </c>
      <c r="AK18" s="2">
        <f t="shared" si="2"/>
        <v>0</v>
      </c>
      <c r="AL18" s="2">
        <f t="shared" si="2"/>
        <v>0</v>
      </c>
      <c r="AM18" s="2" t="str">
        <f t="shared" si="2"/>
        <v>N.A.</v>
      </c>
      <c r="AN18" s="2" t="str">
        <f t="shared" si="2"/>
        <v>N.A.</v>
      </c>
      <c r="AO18" s="2" t="str">
        <f t="shared" si="2"/>
        <v>N.A.</v>
      </c>
      <c r="AP18" s="15">
        <f t="shared" si="2"/>
        <v>886.38036809815947</v>
      </c>
      <c r="AQ18" s="16">
        <f t="shared" si="2"/>
        <v>0</v>
      </c>
      <c r="AR18" s="14">
        <f t="shared" si="2"/>
        <v>544.5226130653266</v>
      </c>
    </row>
    <row r="19" spans="1:44" ht="15" customHeight="1" thickBot="1" x14ac:dyDescent="0.3">
      <c r="A19" s="4" t="s">
        <v>16</v>
      </c>
      <c r="B19" s="2">
        <v>678735611.99999869</v>
      </c>
      <c r="C19" s="2">
        <v>3228856814.000001</v>
      </c>
      <c r="D19" s="2">
        <v>155487760.00000003</v>
      </c>
      <c r="E19" s="2">
        <v>83890701.999999985</v>
      </c>
      <c r="F19" s="2">
        <v>75957439.999999985</v>
      </c>
      <c r="G19" s="2">
        <v>189624820</v>
      </c>
      <c r="H19" s="2">
        <v>357653961.00000012</v>
      </c>
      <c r="I19" s="2">
        <v>205626640</v>
      </c>
      <c r="J19" s="2">
        <v>0</v>
      </c>
      <c r="K19" s="2"/>
      <c r="L19" s="1">
        <f t="shared" ref="L19" si="3">B19+D19+F19+H19+J19</f>
        <v>1267834772.9999988</v>
      </c>
      <c r="M19" s="13">
        <f t="shared" ref="M19" si="4">C19+E19+G19+I19+K19</f>
        <v>3707998976.000001</v>
      </c>
      <c r="N19" s="22">
        <f>L19+M19</f>
        <v>4975833749</v>
      </c>
      <c r="P19" s="4" t="s">
        <v>16</v>
      </c>
      <c r="Q19" s="2">
        <v>80706</v>
      </c>
      <c r="R19" s="2">
        <v>289258</v>
      </c>
      <c r="S19" s="2">
        <v>14112</v>
      </c>
      <c r="T19" s="2">
        <v>4912</v>
      </c>
      <c r="U19" s="2">
        <v>6451</v>
      </c>
      <c r="V19" s="2">
        <v>10311</v>
      </c>
      <c r="W19" s="2">
        <v>55946</v>
      </c>
      <c r="X19" s="2">
        <v>16939</v>
      </c>
      <c r="Y19" s="2">
        <v>3754</v>
      </c>
      <c r="Z19" s="2">
        <v>0</v>
      </c>
      <c r="AA19" s="1">
        <f t="shared" ref="AA19" si="5">Q19+S19+U19+W19+Y19</f>
        <v>160969</v>
      </c>
      <c r="AB19" s="13">
        <f t="shared" ref="AB19" si="6">R19+T19+V19+X19+Z19</f>
        <v>321420</v>
      </c>
      <c r="AC19" s="14">
        <f>AA19+AB19</f>
        <v>482389</v>
      </c>
      <c r="AE19" s="4" t="s">
        <v>16</v>
      </c>
      <c r="AF19" s="2">
        <f t="shared" ref="AF19:AO19" si="7">IFERROR(B19/Q19, "N.A.")</f>
        <v>8409.9771020741791</v>
      </c>
      <c r="AG19" s="2">
        <f t="shared" si="7"/>
        <v>11162.549744518737</v>
      </c>
      <c r="AH19" s="2">
        <f t="shared" si="7"/>
        <v>11018.123582766442</v>
      </c>
      <c r="AI19" s="2">
        <f t="shared" si="7"/>
        <v>17078.725977198694</v>
      </c>
      <c r="AJ19" s="2">
        <f t="shared" si="7"/>
        <v>11774.521779569057</v>
      </c>
      <c r="AK19" s="2">
        <f t="shared" si="7"/>
        <v>18390.536320434487</v>
      </c>
      <c r="AL19" s="2">
        <f t="shared" si="7"/>
        <v>6392.842401601546</v>
      </c>
      <c r="AM19" s="2">
        <f t="shared" si="7"/>
        <v>12139.243166656828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7876.266691102006</v>
      </c>
      <c r="AQ19" s="16">
        <f t="shared" ref="AQ19" si="9">IFERROR(M19/AB19, "N.A.")</f>
        <v>11536.304449007532</v>
      </c>
      <c r="AR19" s="14">
        <f t="shared" ref="AR19" si="10">IFERROR(N19/AC19, "N.A.")</f>
        <v>10314.981786483522</v>
      </c>
    </row>
    <row r="20" spans="1:44" ht="15" customHeight="1" thickBot="1" x14ac:dyDescent="0.3">
      <c r="A20" s="5" t="s">
        <v>0</v>
      </c>
      <c r="B20" s="28">
        <f>B19+C19</f>
        <v>3907592425.9999995</v>
      </c>
      <c r="C20" s="30"/>
      <c r="D20" s="28">
        <f>D19+E19</f>
        <v>239378462</v>
      </c>
      <c r="E20" s="30"/>
      <c r="F20" s="28">
        <f>F19+G19</f>
        <v>265582260</v>
      </c>
      <c r="G20" s="30"/>
      <c r="H20" s="28">
        <f>H19+I19</f>
        <v>563280601.00000012</v>
      </c>
      <c r="I20" s="30"/>
      <c r="J20" s="28">
        <f>J19+K19</f>
        <v>0</v>
      </c>
      <c r="K20" s="30"/>
      <c r="L20" s="28">
        <f>L19+M19</f>
        <v>4975833749</v>
      </c>
      <c r="M20" s="29"/>
      <c r="N20" s="23">
        <f>B20+D20+F20+H20+J20</f>
        <v>4975833749</v>
      </c>
      <c r="P20" s="5" t="s">
        <v>0</v>
      </c>
      <c r="Q20" s="28">
        <f>Q19+R19</f>
        <v>369964</v>
      </c>
      <c r="R20" s="30"/>
      <c r="S20" s="28">
        <f>S19+T19</f>
        <v>19024</v>
      </c>
      <c r="T20" s="30"/>
      <c r="U20" s="28">
        <f>U19+V19</f>
        <v>16762</v>
      </c>
      <c r="V20" s="30"/>
      <c r="W20" s="28">
        <f>W19+X19</f>
        <v>72885</v>
      </c>
      <c r="X20" s="30"/>
      <c r="Y20" s="28">
        <f>Y19+Z19</f>
        <v>3754</v>
      </c>
      <c r="Z20" s="30"/>
      <c r="AA20" s="28">
        <f>AA19+AB19</f>
        <v>482389</v>
      </c>
      <c r="AB20" s="30"/>
      <c r="AC20" s="24">
        <f>Q20+S20+U20+W20+Y20</f>
        <v>482389</v>
      </c>
      <c r="AE20" s="5" t="s">
        <v>0</v>
      </c>
      <c r="AF20" s="31">
        <f>IFERROR(B20/Q20,"N.A.")</f>
        <v>10562.088273453632</v>
      </c>
      <c r="AG20" s="32"/>
      <c r="AH20" s="31">
        <f>IFERROR(D20/S20,"N.A.")</f>
        <v>12582.972140454163</v>
      </c>
      <c r="AI20" s="32"/>
      <c r="AJ20" s="31">
        <f>IFERROR(F20/U20,"N.A.")</f>
        <v>15844.306168714951</v>
      </c>
      <c r="AK20" s="32"/>
      <c r="AL20" s="31">
        <f>IFERROR(H20/W20,"N.A.")</f>
        <v>7728.3474103039052</v>
      </c>
      <c r="AM20" s="32"/>
      <c r="AN20" s="31">
        <f>IFERROR(J20/Y20,"N.A.")</f>
        <v>0</v>
      </c>
      <c r="AO20" s="32"/>
      <c r="AP20" s="31">
        <f>IFERROR(L20/AA20,"N.A.")</f>
        <v>10314.981786483522</v>
      </c>
      <c r="AQ20" s="32"/>
      <c r="AR20" s="17">
        <f>IFERROR(N20/AC20, "N.A.")</f>
        <v>10314.981786483522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121163549.99999996</v>
      </c>
      <c r="C27" s="2"/>
      <c r="D27" s="2">
        <v>55196089.999999993</v>
      </c>
      <c r="E27" s="2"/>
      <c r="F27" s="2">
        <v>66915980.000000015</v>
      </c>
      <c r="G27" s="2"/>
      <c r="H27" s="2">
        <v>246673260.00000006</v>
      </c>
      <c r="I27" s="2"/>
      <c r="J27" s="2">
        <v>0</v>
      </c>
      <c r="K27" s="2"/>
      <c r="L27" s="1">
        <f t="shared" ref="L27:M30" si="11">B27+D27+F27+H27+J27</f>
        <v>489948880</v>
      </c>
      <c r="M27" s="13">
        <f t="shared" si="11"/>
        <v>0</v>
      </c>
      <c r="N27" s="14">
        <f>L27+M27</f>
        <v>489948880</v>
      </c>
      <c r="P27" s="3" t="s">
        <v>12</v>
      </c>
      <c r="Q27" s="2">
        <v>12599</v>
      </c>
      <c r="R27" s="2">
        <v>0</v>
      </c>
      <c r="S27" s="2">
        <v>5364</v>
      </c>
      <c r="T27" s="2">
        <v>0</v>
      </c>
      <c r="U27" s="2">
        <v>5093</v>
      </c>
      <c r="V27" s="2">
        <v>0</v>
      </c>
      <c r="W27" s="2">
        <v>31274</v>
      </c>
      <c r="X27" s="2">
        <v>0</v>
      </c>
      <c r="Y27" s="2">
        <v>346</v>
      </c>
      <c r="Z27" s="2">
        <v>0</v>
      </c>
      <c r="AA27" s="1">
        <f t="shared" ref="AA27:AB30" si="12">Q27+S27+U27+W27+Y27</f>
        <v>54676</v>
      </c>
      <c r="AB27" s="13">
        <f t="shared" si="12"/>
        <v>0</v>
      </c>
      <c r="AC27" s="14">
        <f>AA27+AB27</f>
        <v>54676</v>
      </c>
      <c r="AE27" s="3" t="s">
        <v>12</v>
      </c>
      <c r="AF27" s="2">
        <f t="shared" ref="AF27:AR30" si="13">IFERROR(B27/Q27, "N.A.")</f>
        <v>9616.9180093658197</v>
      </c>
      <c r="AG27" s="2" t="str">
        <f t="shared" si="13"/>
        <v>N.A.</v>
      </c>
      <c r="AH27" s="2">
        <f t="shared" si="13"/>
        <v>10290.098806860551</v>
      </c>
      <c r="AI27" s="2" t="str">
        <f t="shared" si="13"/>
        <v>N.A.</v>
      </c>
      <c r="AJ27" s="2">
        <f t="shared" si="13"/>
        <v>13138.814058511685</v>
      </c>
      <c r="AK27" s="2" t="str">
        <f t="shared" si="13"/>
        <v>N.A.</v>
      </c>
      <c r="AL27" s="2">
        <f t="shared" si="13"/>
        <v>7887.4867301912154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8960.9495939717617</v>
      </c>
      <c r="AQ27" s="16" t="str">
        <f t="shared" si="13"/>
        <v>N.A.</v>
      </c>
      <c r="AR27" s="14">
        <f t="shared" si="13"/>
        <v>8960.9495939717617</v>
      </c>
    </row>
    <row r="28" spans="1:44" ht="15" customHeight="1" thickBot="1" x14ac:dyDescent="0.3">
      <c r="A28" s="3" t="s">
        <v>13</v>
      </c>
      <c r="B28" s="2">
        <v>15430250.000000004</v>
      </c>
      <c r="C28" s="2">
        <v>8688000</v>
      </c>
      <c r="D28" s="2"/>
      <c r="E28" s="2"/>
      <c r="F28" s="2"/>
      <c r="G28" s="2"/>
      <c r="H28" s="2"/>
      <c r="I28" s="2"/>
      <c r="J28" s="2"/>
      <c r="K28" s="2"/>
      <c r="L28" s="1">
        <f t="shared" si="11"/>
        <v>15430250.000000004</v>
      </c>
      <c r="M28" s="13">
        <f t="shared" si="11"/>
        <v>8688000</v>
      </c>
      <c r="N28" s="14">
        <f>L28+M28</f>
        <v>24118250.000000004</v>
      </c>
      <c r="P28" s="3" t="s">
        <v>13</v>
      </c>
      <c r="Q28" s="2">
        <v>1354</v>
      </c>
      <c r="R28" s="2">
        <v>664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1354</v>
      </c>
      <c r="AB28" s="13">
        <f t="shared" si="12"/>
        <v>664</v>
      </c>
      <c r="AC28" s="14">
        <f>AA28+AB28</f>
        <v>2018</v>
      </c>
      <c r="AE28" s="3" t="s">
        <v>13</v>
      </c>
      <c r="AF28" s="2">
        <f t="shared" si="13"/>
        <v>11396.048744460859</v>
      </c>
      <c r="AG28" s="2">
        <f t="shared" si="13"/>
        <v>13084.337349397591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>
        <f t="shared" si="13"/>
        <v>11396.048744460859</v>
      </c>
      <c r="AQ28" s="16">
        <f t="shared" si="13"/>
        <v>13084.337349397591</v>
      </c>
      <c r="AR28" s="14">
        <f t="shared" si="13"/>
        <v>11951.560951437068</v>
      </c>
    </row>
    <row r="29" spans="1:44" ht="15" customHeight="1" thickBot="1" x14ac:dyDescent="0.3">
      <c r="A29" s="3" t="s">
        <v>14</v>
      </c>
      <c r="B29" s="2">
        <v>219485580.00000003</v>
      </c>
      <c r="C29" s="2">
        <v>2066966672.0000026</v>
      </c>
      <c r="D29" s="2">
        <v>64254529.999999978</v>
      </c>
      <c r="E29" s="2">
        <v>56013131.999999993</v>
      </c>
      <c r="F29" s="2"/>
      <c r="G29" s="2">
        <v>166772819.99999994</v>
      </c>
      <c r="H29" s="2"/>
      <c r="I29" s="2">
        <v>135900770</v>
      </c>
      <c r="J29" s="2">
        <v>0</v>
      </c>
      <c r="K29" s="2"/>
      <c r="L29" s="1">
        <f t="shared" si="11"/>
        <v>283740110</v>
      </c>
      <c r="M29" s="13">
        <f t="shared" si="11"/>
        <v>2425653394.0000024</v>
      </c>
      <c r="N29" s="14">
        <f>L29+M29</f>
        <v>2709393504.0000024</v>
      </c>
      <c r="P29" s="3" t="s">
        <v>14</v>
      </c>
      <c r="Q29" s="2">
        <v>25661</v>
      </c>
      <c r="R29" s="2">
        <v>180373</v>
      </c>
      <c r="S29" s="2">
        <v>5828</v>
      </c>
      <c r="T29" s="2">
        <v>3155</v>
      </c>
      <c r="U29" s="2">
        <v>0</v>
      </c>
      <c r="V29" s="2">
        <v>8035</v>
      </c>
      <c r="W29" s="2">
        <v>0</v>
      </c>
      <c r="X29" s="2">
        <v>10126</v>
      </c>
      <c r="Y29" s="2">
        <v>1090</v>
      </c>
      <c r="Z29" s="2">
        <v>0</v>
      </c>
      <c r="AA29" s="1">
        <f t="shared" si="12"/>
        <v>32579</v>
      </c>
      <c r="AB29" s="13">
        <f t="shared" si="12"/>
        <v>201689</v>
      </c>
      <c r="AC29" s="14">
        <f>AA29+AB29</f>
        <v>234268</v>
      </c>
      <c r="AE29" s="3" t="s">
        <v>14</v>
      </c>
      <c r="AF29" s="2">
        <f t="shared" si="13"/>
        <v>8553.2746190717444</v>
      </c>
      <c r="AG29" s="2">
        <f t="shared" si="13"/>
        <v>11459.401750816378</v>
      </c>
      <c r="AH29" s="2">
        <f t="shared" si="13"/>
        <v>11025.142415923126</v>
      </c>
      <c r="AI29" s="2">
        <f t="shared" si="13"/>
        <v>17753.766085578445</v>
      </c>
      <c r="AJ29" s="2" t="str">
        <f t="shared" si="13"/>
        <v>N.A.</v>
      </c>
      <c r="AK29" s="2">
        <f t="shared" si="13"/>
        <v>20755.795892968257</v>
      </c>
      <c r="AL29" s="2" t="str">
        <f t="shared" si="13"/>
        <v>N.A.</v>
      </c>
      <c r="AM29" s="2">
        <f t="shared" si="13"/>
        <v>13420.972743432747</v>
      </c>
      <c r="AN29" s="2">
        <f t="shared" si="13"/>
        <v>0</v>
      </c>
      <c r="AO29" s="2" t="str">
        <f t="shared" si="13"/>
        <v>N.A.</v>
      </c>
      <c r="AP29" s="15">
        <f t="shared" si="13"/>
        <v>8709.2946376500204</v>
      </c>
      <c r="AQ29" s="16">
        <f t="shared" si="13"/>
        <v>12026.701476034897</v>
      </c>
      <c r="AR29" s="14">
        <f t="shared" si="13"/>
        <v>11565.358922259986</v>
      </c>
    </row>
    <row r="30" spans="1:44" ht="15" customHeight="1" thickBot="1" x14ac:dyDescent="0.3">
      <c r="A30" s="3" t="s">
        <v>15</v>
      </c>
      <c r="B30" s="2">
        <v>433440</v>
      </c>
      <c r="C30" s="2"/>
      <c r="D30" s="2"/>
      <c r="E30" s="2"/>
      <c r="F30" s="2"/>
      <c r="G30" s="2">
        <v>0</v>
      </c>
      <c r="H30" s="2">
        <v>0</v>
      </c>
      <c r="I30" s="2"/>
      <c r="J30" s="2"/>
      <c r="K30" s="2"/>
      <c r="L30" s="1">
        <f t="shared" si="11"/>
        <v>433440</v>
      </c>
      <c r="M30" s="13">
        <f t="shared" si="11"/>
        <v>0</v>
      </c>
      <c r="N30" s="14">
        <f>L30+M30</f>
        <v>433440</v>
      </c>
      <c r="P30" s="3" t="s">
        <v>15</v>
      </c>
      <c r="Q30" s="2">
        <v>263</v>
      </c>
      <c r="R30" s="2">
        <v>0</v>
      </c>
      <c r="S30" s="2">
        <v>0</v>
      </c>
      <c r="T30" s="2">
        <v>0</v>
      </c>
      <c r="U30" s="2">
        <v>0</v>
      </c>
      <c r="V30" s="2">
        <v>82</v>
      </c>
      <c r="W30" s="2">
        <v>226</v>
      </c>
      <c r="X30" s="2">
        <v>0</v>
      </c>
      <c r="Y30" s="2">
        <v>0</v>
      </c>
      <c r="Z30" s="2">
        <v>0</v>
      </c>
      <c r="AA30" s="1">
        <f t="shared" si="12"/>
        <v>489</v>
      </c>
      <c r="AB30" s="13">
        <f t="shared" si="12"/>
        <v>82</v>
      </c>
      <c r="AC30" s="22">
        <f>AA30+AB30</f>
        <v>571</v>
      </c>
      <c r="AE30" s="3" t="s">
        <v>15</v>
      </c>
      <c r="AF30" s="2">
        <f t="shared" si="13"/>
        <v>1648.0608365019011</v>
      </c>
      <c r="AG30" s="2" t="str">
        <f t="shared" si="13"/>
        <v>N.A.</v>
      </c>
      <c r="AH30" s="2" t="str">
        <f t="shared" si="13"/>
        <v>N.A.</v>
      </c>
      <c r="AI30" s="2" t="str">
        <f t="shared" si="13"/>
        <v>N.A.</v>
      </c>
      <c r="AJ30" s="2" t="str">
        <f t="shared" si="13"/>
        <v>N.A.</v>
      </c>
      <c r="AK30" s="2">
        <f t="shared" si="13"/>
        <v>0</v>
      </c>
      <c r="AL30" s="2">
        <f t="shared" si="13"/>
        <v>0</v>
      </c>
      <c r="AM30" s="2" t="str">
        <f t="shared" si="13"/>
        <v>N.A.</v>
      </c>
      <c r="AN30" s="2" t="str">
        <f t="shared" si="13"/>
        <v>N.A.</v>
      </c>
      <c r="AO30" s="2" t="str">
        <f t="shared" si="13"/>
        <v>N.A.</v>
      </c>
      <c r="AP30" s="15">
        <f t="shared" si="13"/>
        <v>886.38036809815947</v>
      </c>
      <c r="AQ30" s="16">
        <f t="shared" si="13"/>
        <v>0</v>
      </c>
      <c r="AR30" s="14">
        <f t="shared" si="13"/>
        <v>759.08931698774086</v>
      </c>
    </row>
    <row r="31" spans="1:44" ht="15" customHeight="1" thickBot="1" x14ac:dyDescent="0.3">
      <c r="A31" s="4" t="s">
        <v>16</v>
      </c>
      <c r="B31" s="2">
        <v>356512820.00000006</v>
      </c>
      <c r="C31" s="2">
        <v>2075654672.0000033</v>
      </c>
      <c r="D31" s="2">
        <v>119450619.99999997</v>
      </c>
      <c r="E31" s="2">
        <v>56013131.999999993</v>
      </c>
      <c r="F31" s="2">
        <v>66915980.000000015</v>
      </c>
      <c r="G31" s="2">
        <v>166772819.99999997</v>
      </c>
      <c r="H31" s="2">
        <v>246673260.00000003</v>
      </c>
      <c r="I31" s="2">
        <v>135900770</v>
      </c>
      <c r="J31" s="2">
        <v>0</v>
      </c>
      <c r="K31" s="2"/>
      <c r="L31" s="1">
        <f t="shared" ref="L31" si="14">B31+D31+F31+H31+J31</f>
        <v>789552680</v>
      </c>
      <c r="M31" s="13">
        <f t="shared" ref="M31" si="15">C31+E31+G31+I31+K31</f>
        <v>2434341394.0000033</v>
      </c>
      <c r="N31" s="22">
        <f>L31+M31</f>
        <v>3223894074.0000033</v>
      </c>
      <c r="P31" s="4" t="s">
        <v>16</v>
      </c>
      <c r="Q31" s="2">
        <v>39877</v>
      </c>
      <c r="R31" s="2">
        <v>181037</v>
      </c>
      <c r="S31" s="2">
        <v>11192</v>
      </c>
      <c r="T31" s="2">
        <v>3155</v>
      </c>
      <c r="U31" s="2">
        <v>5093</v>
      </c>
      <c r="V31" s="2">
        <v>8117</v>
      </c>
      <c r="W31" s="2">
        <v>31500</v>
      </c>
      <c r="X31" s="2">
        <v>10126</v>
      </c>
      <c r="Y31" s="2">
        <v>1436</v>
      </c>
      <c r="Z31" s="2">
        <v>0</v>
      </c>
      <c r="AA31" s="1">
        <f t="shared" ref="AA31" si="16">Q31+S31+U31+W31+Y31</f>
        <v>89098</v>
      </c>
      <c r="AB31" s="13">
        <f t="shared" ref="AB31" si="17">R31+T31+V31+X31+Z31</f>
        <v>202435</v>
      </c>
      <c r="AC31" s="14">
        <f>AA31+AB31</f>
        <v>291533</v>
      </c>
      <c r="AE31" s="4" t="s">
        <v>16</v>
      </c>
      <c r="AF31" s="2">
        <f t="shared" ref="AF31:AO31" si="18">IFERROR(B31/Q31, "N.A.")</f>
        <v>8940.3119592747717</v>
      </c>
      <c r="AG31" s="2">
        <f t="shared" si="18"/>
        <v>11465.361622209843</v>
      </c>
      <c r="AH31" s="2">
        <f t="shared" si="18"/>
        <v>10672.857398141527</v>
      </c>
      <c r="AI31" s="2">
        <f t="shared" si="18"/>
        <v>17753.766085578445</v>
      </c>
      <c r="AJ31" s="2">
        <f t="shared" si="18"/>
        <v>13138.814058511685</v>
      </c>
      <c r="AK31" s="2">
        <f t="shared" si="18"/>
        <v>20546.115559935934</v>
      </c>
      <c r="AL31" s="2">
        <f t="shared" si="18"/>
        <v>7830.897142857144</v>
      </c>
      <c r="AM31" s="2">
        <f t="shared" si="18"/>
        <v>13420.972743432747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8861.6206873330484</v>
      </c>
      <c r="AQ31" s="16">
        <f t="shared" ref="AQ31" si="20">IFERROR(M31/AB31, "N.A.")</f>
        <v>12025.298955220211</v>
      </c>
      <c r="AR31" s="14">
        <f t="shared" ref="AR31" si="21">IFERROR(N31/AC31, "N.A.")</f>
        <v>11058.419026319501</v>
      </c>
    </row>
    <row r="32" spans="1:44" ht="15" customHeight="1" thickBot="1" x14ac:dyDescent="0.3">
      <c r="A32" s="5" t="s">
        <v>0</v>
      </c>
      <c r="B32" s="28">
        <f>B31+C31</f>
        <v>2432167492.0000033</v>
      </c>
      <c r="C32" s="30"/>
      <c r="D32" s="28">
        <f>D31+E31</f>
        <v>175463751.99999997</v>
      </c>
      <c r="E32" s="30"/>
      <c r="F32" s="28">
        <f>F31+G31</f>
        <v>233688800</v>
      </c>
      <c r="G32" s="30"/>
      <c r="H32" s="28">
        <f>H31+I31</f>
        <v>382574030</v>
      </c>
      <c r="I32" s="30"/>
      <c r="J32" s="28">
        <f>J31+K31</f>
        <v>0</v>
      </c>
      <c r="K32" s="30"/>
      <c r="L32" s="28">
        <f>L31+M31</f>
        <v>3223894074.0000033</v>
      </c>
      <c r="M32" s="29"/>
      <c r="N32" s="23">
        <f>B32+D32+F32+H32+J32</f>
        <v>3223894074.0000033</v>
      </c>
      <c r="P32" s="5" t="s">
        <v>0</v>
      </c>
      <c r="Q32" s="28">
        <f>Q31+R31</f>
        <v>220914</v>
      </c>
      <c r="R32" s="30"/>
      <c r="S32" s="28">
        <f>S31+T31</f>
        <v>14347</v>
      </c>
      <c r="T32" s="30"/>
      <c r="U32" s="28">
        <f>U31+V31</f>
        <v>13210</v>
      </c>
      <c r="V32" s="30"/>
      <c r="W32" s="28">
        <f>W31+X31</f>
        <v>41626</v>
      </c>
      <c r="X32" s="30"/>
      <c r="Y32" s="28">
        <f>Y31+Z31</f>
        <v>1436</v>
      </c>
      <c r="Z32" s="30"/>
      <c r="AA32" s="28">
        <f>AA31+AB31</f>
        <v>291533</v>
      </c>
      <c r="AB32" s="30"/>
      <c r="AC32" s="24">
        <f>Q32+S32+U32+W32+Y32</f>
        <v>291533</v>
      </c>
      <c r="AE32" s="5" t="s">
        <v>0</v>
      </c>
      <c r="AF32" s="31">
        <f>IFERROR(B32/Q32,"N.A.")</f>
        <v>11009.56703513586</v>
      </c>
      <c r="AG32" s="32"/>
      <c r="AH32" s="31">
        <f>IFERROR(D32/S32,"N.A.")</f>
        <v>12229.995957342997</v>
      </c>
      <c r="AI32" s="32"/>
      <c r="AJ32" s="31">
        <f>IFERROR(F32/U32,"N.A.")</f>
        <v>17690.295230885691</v>
      </c>
      <c r="AK32" s="32"/>
      <c r="AL32" s="31">
        <f>IFERROR(H32/W32,"N.A.")</f>
        <v>9190.7468889636293</v>
      </c>
      <c r="AM32" s="32"/>
      <c r="AN32" s="31">
        <f>IFERROR(J32/Y32,"N.A.")</f>
        <v>0</v>
      </c>
      <c r="AO32" s="32"/>
      <c r="AP32" s="31">
        <f>IFERROR(L32/AA32,"N.A.")</f>
        <v>11058.419026319501</v>
      </c>
      <c r="AQ32" s="32"/>
      <c r="AR32" s="17">
        <f>IFERROR(N32/AC32, "N.A.")</f>
        <v>11058.419026319501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66503612.000000007</v>
      </c>
      <c r="C39" s="2"/>
      <c r="D39" s="2">
        <v>1077150</v>
      </c>
      <c r="E39" s="2"/>
      <c r="F39" s="2">
        <v>9041460</v>
      </c>
      <c r="G39" s="2"/>
      <c r="H39" s="2">
        <v>110980701.00000003</v>
      </c>
      <c r="I39" s="2"/>
      <c r="J39" s="2">
        <v>0</v>
      </c>
      <c r="K39" s="2"/>
      <c r="L39" s="1">
        <f t="shared" ref="L39:M42" si="22">B39+D39+F39+H39+J39</f>
        <v>187602923.00000003</v>
      </c>
      <c r="M39" s="13">
        <f t="shared" si="22"/>
        <v>0</v>
      </c>
      <c r="N39" s="14">
        <f>L39+M39</f>
        <v>187602923.00000003</v>
      </c>
      <c r="P39" s="3" t="s">
        <v>12</v>
      </c>
      <c r="Q39" s="2">
        <v>6865</v>
      </c>
      <c r="R39" s="2">
        <v>0</v>
      </c>
      <c r="S39" s="2">
        <v>372</v>
      </c>
      <c r="T39" s="2">
        <v>0</v>
      </c>
      <c r="U39" s="2">
        <v>1358</v>
      </c>
      <c r="V39" s="2">
        <v>0</v>
      </c>
      <c r="W39" s="2">
        <v>24446</v>
      </c>
      <c r="X39" s="2">
        <v>0</v>
      </c>
      <c r="Y39" s="2">
        <v>868</v>
      </c>
      <c r="Z39" s="2">
        <v>0</v>
      </c>
      <c r="AA39" s="1">
        <f t="shared" ref="AA39:AB42" si="23">Q39+S39+U39+W39+Y39</f>
        <v>33909</v>
      </c>
      <c r="AB39" s="13">
        <f t="shared" si="23"/>
        <v>0</v>
      </c>
      <c r="AC39" s="14">
        <f>AA39+AB39</f>
        <v>33909</v>
      </c>
      <c r="AE39" s="3" t="s">
        <v>12</v>
      </c>
      <c r="AF39" s="2">
        <f t="shared" ref="AF39:AR42" si="24">IFERROR(B39/Q39, "N.A.")</f>
        <v>9687.3433357611084</v>
      </c>
      <c r="AG39" s="2" t="str">
        <f t="shared" si="24"/>
        <v>N.A.</v>
      </c>
      <c r="AH39" s="2">
        <f t="shared" si="24"/>
        <v>2895.5645161290322</v>
      </c>
      <c r="AI39" s="2" t="str">
        <f t="shared" si="24"/>
        <v>N.A.</v>
      </c>
      <c r="AJ39" s="2">
        <f t="shared" si="24"/>
        <v>6657.9234167893965</v>
      </c>
      <c r="AK39" s="2" t="str">
        <f t="shared" si="24"/>
        <v>N.A.</v>
      </c>
      <c r="AL39" s="2">
        <f t="shared" si="24"/>
        <v>4539.8306880471255</v>
      </c>
      <c r="AM39" s="2" t="str">
        <f t="shared" si="24"/>
        <v>N.A.</v>
      </c>
      <c r="AN39" s="2">
        <f t="shared" si="24"/>
        <v>0</v>
      </c>
      <c r="AO39" s="2" t="str">
        <f t="shared" si="24"/>
        <v>N.A.</v>
      </c>
      <c r="AP39" s="15">
        <f t="shared" si="24"/>
        <v>5532.5407119053943</v>
      </c>
      <c r="AQ39" s="16" t="str">
        <f t="shared" si="24"/>
        <v>N.A.</v>
      </c>
      <c r="AR39" s="14">
        <f t="shared" si="24"/>
        <v>5532.5407119053943</v>
      </c>
    </row>
    <row r="40" spans="1:44" ht="15" customHeight="1" thickBot="1" x14ac:dyDescent="0.3">
      <c r="A40" s="3" t="s">
        <v>13</v>
      </c>
      <c r="B40" s="2">
        <v>107295280</v>
      </c>
      <c r="C40" s="2">
        <v>5469300</v>
      </c>
      <c r="D40" s="2"/>
      <c r="E40" s="2"/>
      <c r="F40" s="2"/>
      <c r="G40" s="2"/>
      <c r="H40" s="2"/>
      <c r="I40" s="2"/>
      <c r="J40" s="2"/>
      <c r="K40" s="2"/>
      <c r="L40" s="1">
        <f t="shared" si="22"/>
        <v>107295280</v>
      </c>
      <c r="M40" s="13">
        <f t="shared" si="22"/>
        <v>5469300</v>
      </c>
      <c r="N40" s="14">
        <f>L40+M40</f>
        <v>112764580</v>
      </c>
      <c r="P40" s="3" t="s">
        <v>13</v>
      </c>
      <c r="Q40" s="2">
        <v>15112</v>
      </c>
      <c r="R40" s="2">
        <v>513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15112</v>
      </c>
      <c r="AB40" s="13">
        <f t="shared" si="23"/>
        <v>513</v>
      </c>
      <c r="AC40" s="14">
        <f>AA40+AB40</f>
        <v>15625</v>
      </c>
      <c r="AE40" s="3" t="s">
        <v>13</v>
      </c>
      <c r="AF40" s="2">
        <f t="shared" si="24"/>
        <v>7100.0052938062463</v>
      </c>
      <c r="AG40" s="2">
        <f t="shared" si="24"/>
        <v>10661.403508771929</v>
      </c>
      <c r="AH40" s="2" t="str">
        <f t="shared" si="24"/>
        <v>N.A.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7100.0052938062463</v>
      </c>
      <c r="AQ40" s="16">
        <f t="shared" si="24"/>
        <v>10661.403508771929</v>
      </c>
      <c r="AR40" s="14">
        <f t="shared" si="24"/>
        <v>7216.9331199999997</v>
      </c>
    </row>
    <row r="41" spans="1:44" ht="15" customHeight="1" thickBot="1" x14ac:dyDescent="0.3">
      <c r="A41" s="3" t="s">
        <v>14</v>
      </c>
      <c r="B41" s="2">
        <v>148423900.00000003</v>
      </c>
      <c r="C41" s="2">
        <v>1147732842.0000014</v>
      </c>
      <c r="D41" s="2">
        <v>34959990</v>
      </c>
      <c r="E41" s="2">
        <v>27877570</v>
      </c>
      <c r="F41" s="2"/>
      <c r="G41" s="2">
        <v>22851999.999999996</v>
      </c>
      <c r="H41" s="2"/>
      <c r="I41" s="2">
        <v>69725870.000000015</v>
      </c>
      <c r="J41" s="2">
        <v>0</v>
      </c>
      <c r="K41" s="2"/>
      <c r="L41" s="1">
        <f t="shared" si="22"/>
        <v>183383890.00000003</v>
      </c>
      <c r="M41" s="13">
        <f t="shared" si="22"/>
        <v>1268188282.0000014</v>
      </c>
      <c r="N41" s="14">
        <f>L41+M41</f>
        <v>1451572172.0000014</v>
      </c>
      <c r="P41" s="3" t="s">
        <v>14</v>
      </c>
      <c r="Q41" s="2">
        <v>18852</v>
      </c>
      <c r="R41" s="2">
        <v>107483</v>
      </c>
      <c r="S41" s="2">
        <v>2548</v>
      </c>
      <c r="T41" s="2">
        <v>1757</v>
      </c>
      <c r="U41" s="2">
        <v>0</v>
      </c>
      <c r="V41" s="2">
        <v>2194</v>
      </c>
      <c r="W41" s="2">
        <v>0</v>
      </c>
      <c r="X41" s="2">
        <v>6813</v>
      </c>
      <c r="Y41" s="2">
        <v>1450</v>
      </c>
      <c r="Z41" s="2">
        <v>0</v>
      </c>
      <c r="AA41" s="1">
        <f t="shared" si="23"/>
        <v>22850</v>
      </c>
      <c r="AB41" s="13">
        <f t="shared" si="23"/>
        <v>118247</v>
      </c>
      <c r="AC41" s="14">
        <f>AA41+AB41</f>
        <v>141097</v>
      </c>
      <c r="AE41" s="3" t="s">
        <v>14</v>
      </c>
      <c r="AF41" s="2">
        <f t="shared" si="24"/>
        <v>7873.1116061956309</v>
      </c>
      <c r="AG41" s="2">
        <f t="shared" si="24"/>
        <v>10678.273233906772</v>
      </c>
      <c r="AH41" s="2">
        <f t="shared" si="24"/>
        <v>13720.561224489797</v>
      </c>
      <c r="AI41" s="2">
        <f t="shared" si="24"/>
        <v>15866.573705179282</v>
      </c>
      <c r="AJ41" s="2" t="str">
        <f t="shared" si="24"/>
        <v>N.A.</v>
      </c>
      <c r="AK41" s="2">
        <f t="shared" si="24"/>
        <v>10415.679124886052</v>
      </c>
      <c r="AL41" s="2" t="str">
        <f t="shared" si="24"/>
        <v>N.A.</v>
      </c>
      <c r="AM41" s="2">
        <f t="shared" si="24"/>
        <v>10234.23895493909</v>
      </c>
      <c r="AN41" s="2">
        <f t="shared" si="24"/>
        <v>0</v>
      </c>
      <c r="AO41" s="2" t="str">
        <f t="shared" si="24"/>
        <v>N.A.</v>
      </c>
      <c r="AP41" s="15">
        <f t="shared" si="24"/>
        <v>8025.5531728665219</v>
      </c>
      <c r="AQ41" s="16">
        <f t="shared" si="24"/>
        <v>10724.908724957093</v>
      </c>
      <c r="AR41" s="14">
        <f t="shared" si="24"/>
        <v>10287.760703629428</v>
      </c>
    </row>
    <row r="42" spans="1:44" ht="15" customHeight="1" thickBot="1" x14ac:dyDescent="0.3">
      <c r="A42" s="3" t="s">
        <v>15</v>
      </c>
      <c r="B42" s="2"/>
      <c r="C42" s="2">
        <v>0</v>
      </c>
      <c r="D42" s="2"/>
      <c r="E42" s="2"/>
      <c r="F42" s="2"/>
      <c r="G42" s="2"/>
      <c r="H42" s="2"/>
      <c r="I42" s="2"/>
      <c r="J42" s="2"/>
      <c r="K42" s="2"/>
      <c r="L42" s="1">
        <f t="shared" si="22"/>
        <v>0</v>
      </c>
      <c r="M42" s="13">
        <f t="shared" si="22"/>
        <v>0</v>
      </c>
      <c r="N42" s="14">
        <f>L42+M42</f>
        <v>0</v>
      </c>
      <c r="P42" s="3" t="s">
        <v>15</v>
      </c>
      <c r="Q42" s="2">
        <v>0</v>
      </c>
      <c r="R42" s="2">
        <v>225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1">
        <f t="shared" si="23"/>
        <v>0</v>
      </c>
      <c r="AB42" s="13">
        <f t="shared" si="23"/>
        <v>225</v>
      </c>
      <c r="AC42" s="14">
        <f>AA42+AB42</f>
        <v>225</v>
      </c>
      <c r="AE42" s="3" t="s">
        <v>15</v>
      </c>
      <c r="AF42" s="2" t="str">
        <f t="shared" si="24"/>
        <v>N.A.</v>
      </c>
      <c r="AG42" s="2">
        <f t="shared" si="24"/>
        <v>0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 t="str">
        <f t="shared" si="24"/>
        <v>N.A.</v>
      </c>
      <c r="AM42" s="2" t="str">
        <f t="shared" si="24"/>
        <v>N.A.</v>
      </c>
      <c r="AN42" s="2" t="str">
        <f t="shared" si="24"/>
        <v>N.A.</v>
      </c>
      <c r="AO42" s="2" t="str">
        <f t="shared" si="24"/>
        <v>N.A.</v>
      </c>
      <c r="AP42" s="15" t="str">
        <f t="shared" si="24"/>
        <v>N.A.</v>
      </c>
      <c r="AQ42" s="16">
        <f t="shared" si="24"/>
        <v>0</v>
      </c>
      <c r="AR42" s="14">
        <f t="shared" si="24"/>
        <v>0</v>
      </c>
    </row>
    <row r="43" spans="1:44" ht="15" customHeight="1" thickBot="1" x14ac:dyDescent="0.3">
      <c r="A43" s="4" t="s">
        <v>16</v>
      </c>
      <c r="B43" s="2">
        <v>322222791.9999997</v>
      </c>
      <c r="C43" s="2">
        <v>1153202141.9999988</v>
      </c>
      <c r="D43" s="2">
        <v>36037140.000000007</v>
      </c>
      <c r="E43" s="2">
        <v>27877570</v>
      </c>
      <c r="F43" s="2">
        <v>9041460</v>
      </c>
      <c r="G43" s="2">
        <v>22851999.999999996</v>
      </c>
      <c r="H43" s="2">
        <v>110980701.00000003</v>
      </c>
      <c r="I43" s="2">
        <v>69725870.000000015</v>
      </c>
      <c r="J43" s="2">
        <v>0</v>
      </c>
      <c r="K43" s="2"/>
      <c r="L43" s="1">
        <f t="shared" ref="L43" si="25">B43+D43+F43+H43+J43</f>
        <v>478282092.99999976</v>
      </c>
      <c r="M43" s="13">
        <f t="shared" ref="M43" si="26">C43+E43+G43+I43+K43</f>
        <v>1273657581.9999988</v>
      </c>
      <c r="N43" s="22">
        <f>L43+M43</f>
        <v>1751939674.9999986</v>
      </c>
      <c r="P43" s="4" t="s">
        <v>16</v>
      </c>
      <c r="Q43" s="2">
        <v>40829</v>
      </c>
      <c r="R43" s="2">
        <v>108221</v>
      </c>
      <c r="S43" s="2">
        <v>2920</v>
      </c>
      <c r="T43" s="2">
        <v>1757</v>
      </c>
      <c r="U43" s="2">
        <v>1358</v>
      </c>
      <c r="V43" s="2">
        <v>2194</v>
      </c>
      <c r="W43" s="2">
        <v>24446</v>
      </c>
      <c r="X43" s="2">
        <v>6813</v>
      </c>
      <c r="Y43" s="2">
        <v>2318</v>
      </c>
      <c r="Z43" s="2">
        <v>0</v>
      </c>
      <c r="AA43" s="1">
        <f t="shared" ref="AA43" si="27">Q43+S43+U43+W43+Y43</f>
        <v>71871</v>
      </c>
      <c r="AB43" s="13">
        <f t="shared" ref="AB43" si="28">R43+T43+V43+X43+Z43</f>
        <v>118985</v>
      </c>
      <c r="AC43" s="22">
        <f>AA43+AB43</f>
        <v>190856</v>
      </c>
      <c r="AE43" s="4" t="s">
        <v>16</v>
      </c>
      <c r="AF43" s="2">
        <f t="shared" ref="AF43:AO43" si="29">IFERROR(B43/Q43, "N.A.")</f>
        <v>7892.0079355360085</v>
      </c>
      <c r="AG43" s="2">
        <f t="shared" si="29"/>
        <v>10655.992293547451</v>
      </c>
      <c r="AH43" s="2">
        <f t="shared" si="29"/>
        <v>12341.486301369865</v>
      </c>
      <c r="AI43" s="2">
        <f t="shared" si="29"/>
        <v>15866.573705179282</v>
      </c>
      <c r="AJ43" s="2">
        <f t="shared" si="29"/>
        <v>6657.9234167893965</v>
      </c>
      <c r="AK43" s="2">
        <f t="shared" si="29"/>
        <v>10415.679124886052</v>
      </c>
      <c r="AL43" s="2">
        <f t="shared" si="29"/>
        <v>4539.8306880471255</v>
      </c>
      <c r="AM43" s="2">
        <f t="shared" si="29"/>
        <v>10234.23895493909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6654.7299049686208</v>
      </c>
      <c r="AQ43" s="16">
        <f t="shared" ref="AQ43" si="31">IFERROR(M43/AB43, "N.A.")</f>
        <v>10704.354179098196</v>
      </c>
      <c r="AR43" s="14">
        <f t="shared" ref="AR43" si="32">IFERROR(N43/AC43, "N.A.")</f>
        <v>9179.3796108060451</v>
      </c>
    </row>
    <row r="44" spans="1:44" ht="15" customHeight="1" thickBot="1" x14ac:dyDescent="0.3">
      <c r="A44" s="5" t="s">
        <v>0</v>
      </c>
      <c r="B44" s="28">
        <f>B43+C43</f>
        <v>1475424933.9999986</v>
      </c>
      <c r="C44" s="30"/>
      <c r="D44" s="28">
        <f>D43+E43</f>
        <v>63914710.000000007</v>
      </c>
      <c r="E44" s="30"/>
      <c r="F44" s="28">
        <f>F43+G43</f>
        <v>31893459.999999996</v>
      </c>
      <c r="G44" s="30"/>
      <c r="H44" s="28">
        <f>H43+I43</f>
        <v>180706571.00000006</v>
      </c>
      <c r="I44" s="30"/>
      <c r="J44" s="28">
        <f>J43+K43</f>
        <v>0</v>
      </c>
      <c r="K44" s="30"/>
      <c r="L44" s="28">
        <f>L43+M43</f>
        <v>1751939674.9999986</v>
      </c>
      <c r="M44" s="29"/>
      <c r="N44" s="23">
        <f>B44+D44+F44+H44+J44</f>
        <v>1751939674.9999986</v>
      </c>
      <c r="P44" s="5" t="s">
        <v>0</v>
      </c>
      <c r="Q44" s="28">
        <f>Q43+R43</f>
        <v>149050</v>
      </c>
      <c r="R44" s="30"/>
      <c r="S44" s="28">
        <f>S43+T43</f>
        <v>4677</v>
      </c>
      <c r="T44" s="30"/>
      <c r="U44" s="28">
        <f>U43+V43</f>
        <v>3552</v>
      </c>
      <c r="V44" s="30"/>
      <c r="W44" s="28">
        <f>W43+X43</f>
        <v>31259</v>
      </c>
      <c r="X44" s="30"/>
      <c r="Y44" s="28">
        <f>Y43+Z43</f>
        <v>2318</v>
      </c>
      <c r="Z44" s="30"/>
      <c r="AA44" s="28">
        <f>AA43+AB43</f>
        <v>190856</v>
      </c>
      <c r="AB44" s="29"/>
      <c r="AC44" s="23">
        <f>Q44+S44+U44+W44+Y44</f>
        <v>190856</v>
      </c>
      <c r="AE44" s="5" t="s">
        <v>0</v>
      </c>
      <c r="AF44" s="31">
        <f>IFERROR(B44/Q44,"N.A.")</f>
        <v>9898.8590003354475</v>
      </c>
      <c r="AG44" s="32"/>
      <c r="AH44" s="31">
        <f>IFERROR(D44/S44,"N.A.")</f>
        <v>13665.749412016252</v>
      </c>
      <c r="AI44" s="32"/>
      <c r="AJ44" s="31">
        <f>IFERROR(F44/U44,"N.A.")</f>
        <v>8979.0146396396394</v>
      </c>
      <c r="AK44" s="32"/>
      <c r="AL44" s="31">
        <f>IFERROR(H44/W44,"N.A.")</f>
        <v>5780.9453597363981</v>
      </c>
      <c r="AM44" s="32"/>
      <c r="AN44" s="31">
        <f>IFERROR(J44/Y44,"N.A.")</f>
        <v>0</v>
      </c>
      <c r="AO44" s="32"/>
      <c r="AP44" s="31">
        <f>IFERROR(L44/AA44,"N.A.")</f>
        <v>9179.3796108060451</v>
      </c>
      <c r="AQ44" s="32"/>
      <c r="AR44" s="17">
        <f>IFERROR(N44/AC44, "N.A.")</f>
        <v>9179.3796108060451</v>
      </c>
    </row>
  </sheetData>
  <mergeCells count="144">
    <mergeCell ref="AR11:AR14"/>
    <mergeCell ref="B12:E12"/>
    <mergeCell ref="F12:G13"/>
    <mergeCell ref="H12:I13"/>
    <mergeCell ref="J12:K13"/>
    <mergeCell ref="L12:M13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B13:C13"/>
    <mergeCell ref="D13:E13"/>
    <mergeCell ref="Q13:R13"/>
    <mergeCell ref="AF13:AG13"/>
    <mergeCell ref="AH13:AI13"/>
    <mergeCell ref="AC11:AC14"/>
    <mergeCell ref="AE11:AE14"/>
    <mergeCell ref="AF11:AQ11"/>
    <mergeCell ref="AE23:AE26"/>
    <mergeCell ref="P23:P26"/>
    <mergeCell ref="S13:T13"/>
    <mergeCell ref="A11:A14"/>
    <mergeCell ref="B11:M11"/>
    <mergeCell ref="N11:N14"/>
    <mergeCell ref="P11:P14"/>
    <mergeCell ref="B20:C20"/>
    <mergeCell ref="AN20:AO20"/>
    <mergeCell ref="Q20:R20"/>
    <mergeCell ref="S20:T20"/>
    <mergeCell ref="U20:V20"/>
    <mergeCell ref="W20:X20"/>
    <mergeCell ref="Y20:Z20"/>
    <mergeCell ref="Q11:AB11"/>
    <mergeCell ref="D20:E20"/>
    <mergeCell ref="F20:G20"/>
    <mergeCell ref="H20:I20"/>
    <mergeCell ref="J20:K20"/>
    <mergeCell ref="AF20:AG20"/>
    <mergeCell ref="AH20:AI20"/>
    <mergeCell ref="AJ20:AK20"/>
    <mergeCell ref="AL20:AM20"/>
    <mergeCell ref="L20:M20"/>
    <mergeCell ref="N23:N26"/>
    <mergeCell ref="AR23:AR26"/>
    <mergeCell ref="B24:E24"/>
    <mergeCell ref="F24:G25"/>
    <mergeCell ref="H24:I25"/>
    <mergeCell ref="J24:K25"/>
    <mergeCell ref="L24:M25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B25:C25"/>
    <mergeCell ref="D25:E25"/>
    <mergeCell ref="Q25:R25"/>
    <mergeCell ref="S25:T25"/>
    <mergeCell ref="AF25:AG25"/>
    <mergeCell ref="AH25:AI25"/>
    <mergeCell ref="AC23:AC26"/>
    <mergeCell ref="L36:M37"/>
    <mergeCell ref="A35:A38"/>
    <mergeCell ref="B35:M35"/>
    <mergeCell ref="N35:N38"/>
    <mergeCell ref="P35:P38"/>
    <mergeCell ref="AF23:AQ23"/>
    <mergeCell ref="AN32:AO32"/>
    <mergeCell ref="Q32:R32"/>
    <mergeCell ref="S32:T32"/>
    <mergeCell ref="U32:V32"/>
    <mergeCell ref="W32:X32"/>
    <mergeCell ref="Y32:Z32"/>
    <mergeCell ref="Q23:AB23"/>
    <mergeCell ref="B32:C32"/>
    <mergeCell ref="D32:E32"/>
    <mergeCell ref="F32:G32"/>
    <mergeCell ref="H32:I32"/>
    <mergeCell ref="J32:K32"/>
    <mergeCell ref="AF32:AG32"/>
    <mergeCell ref="AH32:AI32"/>
    <mergeCell ref="AJ32:AK32"/>
    <mergeCell ref="AL32:AM32"/>
    <mergeCell ref="A23:A26"/>
    <mergeCell ref="B23:M23"/>
    <mergeCell ref="AF35:AQ35"/>
    <mergeCell ref="AN44:AO44"/>
    <mergeCell ref="Q44:R44"/>
    <mergeCell ref="S44:T44"/>
    <mergeCell ref="Q35:AB35"/>
    <mergeCell ref="U44:V44"/>
    <mergeCell ref="W44:X44"/>
    <mergeCell ref="Y44:Z44"/>
    <mergeCell ref="B44:C44"/>
    <mergeCell ref="D44:E44"/>
    <mergeCell ref="F44:G44"/>
    <mergeCell ref="H44:I44"/>
    <mergeCell ref="J44:K44"/>
    <mergeCell ref="AL36:AM37"/>
    <mergeCell ref="AF44:AG44"/>
    <mergeCell ref="AH44:AI44"/>
    <mergeCell ref="AJ44:AK44"/>
    <mergeCell ref="AL44:AM44"/>
    <mergeCell ref="B37:C37"/>
    <mergeCell ref="D37:E37"/>
    <mergeCell ref="B36:E36"/>
    <mergeCell ref="F36:G37"/>
    <mergeCell ref="H36:I37"/>
    <mergeCell ref="J36:K37"/>
    <mergeCell ref="L32:M32"/>
    <mergeCell ref="L44:M44"/>
    <mergeCell ref="AA20:AB20"/>
    <mergeCell ref="AA32:AB32"/>
    <mergeCell ref="AA44:AB44"/>
    <mergeCell ref="AP20:AQ20"/>
    <mergeCell ref="AP32:AQ32"/>
    <mergeCell ref="AP44:AQ44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N36:AO37"/>
    <mergeCell ref="AP36:AQ37"/>
    <mergeCell ref="Q37:R37"/>
    <mergeCell ref="S37:T37"/>
    <mergeCell ref="AF37:AG37"/>
    <mergeCell ref="AH37:AI37"/>
    <mergeCell ref="AC35:AC38"/>
    <mergeCell ref="AE35:AE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/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8393864</v>
      </c>
      <c r="C15" s="2"/>
      <c r="D15" s="2">
        <v>1351900</v>
      </c>
      <c r="E15" s="2"/>
      <c r="F15" s="2">
        <v>149600</v>
      </c>
      <c r="G15" s="2"/>
      <c r="H15" s="2">
        <v>8559919</v>
      </c>
      <c r="I15" s="2"/>
      <c r="J15" s="2">
        <v>0</v>
      </c>
      <c r="K15" s="2"/>
      <c r="L15" s="1">
        <f t="shared" ref="L15:M18" si="0">B15+D15+F15+H15+J15</f>
        <v>18455283</v>
      </c>
      <c r="M15" s="13">
        <f t="shared" si="0"/>
        <v>0</v>
      </c>
      <c r="N15" s="14">
        <f>L15+M15</f>
        <v>18455283</v>
      </c>
      <c r="P15" s="3" t="s">
        <v>12</v>
      </c>
      <c r="Q15" s="2">
        <v>1535</v>
      </c>
      <c r="R15" s="2">
        <v>0</v>
      </c>
      <c r="S15" s="2">
        <v>385</v>
      </c>
      <c r="T15" s="2">
        <v>0</v>
      </c>
      <c r="U15" s="2">
        <v>187</v>
      </c>
      <c r="V15" s="2">
        <v>0</v>
      </c>
      <c r="W15" s="2">
        <v>3272</v>
      </c>
      <c r="X15" s="2">
        <v>0</v>
      </c>
      <c r="Y15" s="2">
        <v>958</v>
      </c>
      <c r="Z15" s="2">
        <v>0</v>
      </c>
      <c r="AA15" s="1">
        <f t="shared" ref="AA15:AB18" si="1">Q15+S15+U15+W15+Y15</f>
        <v>6337</v>
      </c>
      <c r="AB15" s="13">
        <f t="shared" si="1"/>
        <v>0</v>
      </c>
      <c r="AC15" s="14">
        <f>AA15+AB15</f>
        <v>6337</v>
      </c>
      <c r="AE15" s="3" t="s">
        <v>12</v>
      </c>
      <c r="AF15" s="2">
        <f t="shared" ref="AF15:AR18" si="2">IFERROR(B15/Q15, "N.A.")</f>
        <v>5468.3153094462541</v>
      </c>
      <c r="AG15" s="2" t="str">
        <f t="shared" si="2"/>
        <v>N.A.</v>
      </c>
      <c r="AH15" s="2">
        <f t="shared" si="2"/>
        <v>3511.4285714285716</v>
      </c>
      <c r="AI15" s="2" t="str">
        <f t="shared" si="2"/>
        <v>N.A.</v>
      </c>
      <c r="AJ15" s="2">
        <f t="shared" si="2"/>
        <v>800</v>
      </c>
      <c r="AK15" s="2" t="str">
        <f t="shared" si="2"/>
        <v>N.A.</v>
      </c>
      <c r="AL15" s="2">
        <f t="shared" si="2"/>
        <v>2616.1121638141808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2912.3059807479881</v>
      </c>
      <c r="AQ15" s="16" t="str">
        <f t="shared" si="2"/>
        <v>N.A.</v>
      </c>
      <c r="AR15" s="14">
        <f t="shared" si="2"/>
        <v>2912.3059807479881</v>
      </c>
    </row>
    <row r="16" spans="1:44" ht="15" customHeight="1" thickBot="1" x14ac:dyDescent="0.3">
      <c r="A16" s="3" t="s">
        <v>13</v>
      </c>
      <c r="B16" s="2">
        <v>170280</v>
      </c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170280</v>
      </c>
      <c r="M16" s="13">
        <f t="shared" si="0"/>
        <v>0</v>
      </c>
      <c r="N16" s="14">
        <f>L16+M16</f>
        <v>170280</v>
      </c>
      <c r="P16" s="3" t="s">
        <v>13</v>
      </c>
      <c r="Q16" s="2">
        <v>99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99</v>
      </c>
      <c r="AB16" s="13">
        <f t="shared" si="1"/>
        <v>0</v>
      </c>
      <c r="AC16" s="14">
        <f>AA16+AB16</f>
        <v>99</v>
      </c>
      <c r="AE16" s="3" t="s">
        <v>13</v>
      </c>
      <c r="AF16" s="2">
        <f t="shared" si="2"/>
        <v>1720</v>
      </c>
      <c r="AG16" s="2" t="str">
        <f t="shared" si="2"/>
        <v>N.A.</v>
      </c>
      <c r="AH16" s="2" t="str">
        <f t="shared" si="2"/>
        <v>N.A.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1720</v>
      </c>
      <c r="AQ16" s="16" t="str">
        <f t="shared" si="2"/>
        <v>N.A.</v>
      </c>
      <c r="AR16" s="14">
        <f t="shared" si="2"/>
        <v>1720</v>
      </c>
    </row>
    <row r="17" spans="1:44" ht="15" customHeight="1" thickBot="1" x14ac:dyDescent="0.3">
      <c r="A17" s="3" t="s">
        <v>14</v>
      </c>
      <c r="B17" s="2">
        <v>4490860</v>
      </c>
      <c r="C17" s="2">
        <v>7568100</v>
      </c>
      <c r="D17" s="2"/>
      <c r="E17" s="2"/>
      <c r="F17" s="2"/>
      <c r="G17" s="2"/>
      <c r="H17" s="2"/>
      <c r="I17" s="2">
        <v>2229550</v>
      </c>
      <c r="J17" s="2">
        <v>0</v>
      </c>
      <c r="K17" s="2"/>
      <c r="L17" s="1">
        <f t="shared" si="0"/>
        <v>4490860</v>
      </c>
      <c r="M17" s="13">
        <f t="shared" si="0"/>
        <v>9797650</v>
      </c>
      <c r="N17" s="14">
        <f>L17+M17</f>
        <v>14288510</v>
      </c>
      <c r="P17" s="3" t="s">
        <v>14</v>
      </c>
      <c r="Q17" s="2">
        <v>473</v>
      </c>
      <c r="R17" s="2">
        <v>1161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955</v>
      </c>
      <c r="Y17" s="2">
        <v>663</v>
      </c>
      <c r="Z17" s="2">
        <v>0</v>
      </c>
      <c r="AA17" s="1">
        <f t="shared" si="1"/>
        <v>1136</v>
      </c>
      <c r="AB17" s="13">
        <f t="shared" si="1"/>
        <v>2116</v>
      </c>
      <c r="AC17" s="14">
        <f>AA17+AB17</f>
        <v>3252</v>
      </c>
      <c r="AE17" s="3" t="s">
        <v>14</v>
      </c>
      <c r="AF17" s="2">
        <f t="shared" si="2"/>
        <v>9494.4186046511622</v>
      </c>
      <c r="AG17" s="2">
        <f t="shared" si="2"/>
        <v>6518.604651162791</v>
      </c>
      <c r="AH17" s="2" t="str">
        <f t="shared" si="2"/>
        <v>N.A.</v>
      </c>
      <c r="AI17" s="2" t="str">
        <f t="shared" si="2"/>
        <v>N.A.</v>
      </c>
      <c r="AJ17" s="2" t="str">
        <f t="shared" si="2"/>
        <v>N.A.</v>
      </c>
      <c r="AK17" s="2" t="str">
        <f t="shared" si="2"/>
        <v>N.A.</v>
      </c>
      <c r="AL17" s="2" t="str">
        <f t="shared" si="2"/>
        <v>N.A.</v>
      </c>
      <c r="AM17" s="2">
        <f t="shared" si="2"/>
        <v>2334.6073298429319</v>
      </c>
      <c r="AN17" s="2">
        <f t="shared" si="2"/>
        <v>0</v>
      </c>
      <c r="AO17" s="2" t="str">
        <f t="shared" si="2"/>
        <v>N.A.</v>
      </c>
      <c r="AP17" s="15">
        <f t="shared" si="2"/>
        <v>3953.2218309859154</v>
      </c>
      <c r="AQ17" s="16">
        <f t="shared" si="2"/>
        <v>4630.2693761814744</v>
      </c>
      <c r="AR17" s="14">
        <f t="shared" si="2"/>
        <v>4393.760762607626</v>
      </c>
    </row>
    <row r="18" spans="1:44" ht="15" customHeight="1" thickBot="1" x14ac:dyDescent="0.3">
      <c r="A18" s="3" t="s">
        <v>15</v>
      </c>
      <c r="B18" s="2">
        <v>49500</v>
      </c>
      <c r="C18" s="2"/>
      <c r="D18" s="2">
        <v>1052124.0000000002</v>
      </c>
      <c r="E18" s="2"/>
      <c r="F18" s="2"/>
      <c r="G18" s="2"/>
      <c r="H18" s="2">
        <v>2489036.9999999991</v>
      </c>
      <c r="I18" s="2"/>
      <c r="J18" s="2">
        <v>0</v>
      </c>
      <c r="K18" s="2"/>
      <c r="L18" s="1">
        <f t="shared" si="0"/>
        <v>3590660.9999999991</v>
      </c>
      <c r="M18" s="13">
        <f t="shared" si="0"/>
        <v>0</v>
      </c>
      <c r="N18" s="14">
        <f>L18+M18</f>
        <v>3590660.9999999991</v>
      </c>
      <c r="P18" s="3" t="s">
        <v>15</v>
      </c>
      <c r="Q18" s="2">
        <v>99</v>
      </c>
      <c r="R18" s="2">
        <v>0</v>
      </c>
      <c r="S18" s="2">
        <v>476</v>
      </c>
      <c r="T18" s="2">
        <v>0</v>
      </c>
      <c r="U18" s="2">
        <v>0</v>
      </c>
      <c r="V18" s="2">
        <v>0</v>
      </c>
      <c r="W18" s="2">
        <v>7167</v>
      </c>
      <c r="X18" s="2">
        <v>0</v>
      </c>
      <c r="Y18" s="2">
        <v>963</v>
      </c>
      <c r="Z18" s="2">
        <v>0</v>
      </c>
      <c r="AA18" s="1">
        <f t="shared" si="1"/>
        <v>8705</v>
      </c>
      <c r="AB18" s="13">
        <f t="shared" si="1"/>
        <v>0</v>
      </c>
      <c r="AC18" s="22">
        <f>AA18+AB18</f>
        <v>8705</v>
      </c>
      <c r="AE18" s="3" t="s">
        <v>15</v>
      </c>
      <c r="AF18" s="2">
        <f t="shared" si="2"/>
        <v>500</v>
      </c>
      <c r="AG18" s="2" t="str">
        <f t="shared" si="2"/>
        <v>N.A.</v>
      </c>
      <c r="AH18" s="2">
        <f t="shared" si="2"/>
        <v>2210.3445378151264</v>
      </c>
      <c r="AI18" s="2" t="str">
        <f t="shared" si="2"/>
        <v>N.A.</v>
      </c>
      <c r="AJ18" s="2" t="str">
        <f t="shared" si="2"/>
        <v>N.A.</v>
      </c>
      <c r="AK18" s="2" t="str">
        <f t="shared" si="2"/>
        <v>N.A.</v>
      </c>
      <c r="AL18" s="2">
        <f t="shared" si="2"/>
        <v>347.29133528673071</v>
      </c>
      <c r="AM18" s="2" t="str">
        <f t="shared" si="2"/>
        <v>N.A.</v>
      </c>
      <c r="AN18" s="2">
        <f t="shared" si="2"/>
        <v>0</v>
      </c>
      <c r="AO18" s="2" t="str">
        <f t="shared" si="2"/>
        <v>N.A.</v>
      </c>
      <c r="AP18" s="15">
        <f t="shared" si="2"/>
        <v>412.48259620907515</v>
      </c>
      <c r="AQ18" s="16" t="str">
        <f t="shared" si="2"/>
        <v>N.A.</v>
      </c>
      <c r="AR18" s="14">
        <f t="shared" si="2"/>
        <v>412.48259620907515</v>
      </c>
    </row>
    <row r="19" spans="1:44" ht="15" customHeight="1" thickBot="1" x14ac:dyDescent="0.3">
      <c r="A19" s="4" t="s">
        <v>16</v>
      </c>
      <c r="B19" s="2">
        <v>13104504</v>
      </c>
      <c r="C19" s="2">
        <v>7568100</v>
      </c>
      <c r="D19" s="2">
        <v>2404024</v>
      </c>
      <c r="E19" s="2"/>
      <c r="F19" s="2">
        <v>149600</v>
      </c>
      <c r="G19" s="2"/>
      <c r="H19" s="2">
        <v>11048955.999999998</v>
      </c>
      <c r="I19" s="2">
        <v>2229550</v>
      </c>
      <c r="J19" s="2">
        <v>0</v>
      </c>
      <c r="K19" s="2"/>
      <c r="L19" s="1">
        <f t="shared" ref="L19" si="3">B19+D19+F19+H19+J19</f>
        <v>26707084</v>
      </c>
      <c r="M19" s="13">
        <f t="shared" ref="M19" si="4">C19+E19+G19+I19+K19</f>
        <v>9797650</v>
      </c>
      <c r="N19" s="22">
        <f>L19+M19</f>
        <v>36504734</v>
      </c>
      <c r="P19" s="4" t="s">
        <v>16</v>
      </c>
      <c r="Q19" s="2">
        <v>2206</v>
      </c>
      <c r="R19" s="2">
        <v>1161</v>
      </c>
      <c r="S19" s="2">
        <v>861</v>
      </c>
      <c r="T19" s="2">
        <v>0</v>
      </c>
      <c r="U19" s="2">
        <v>187</v>
      </c>
      <c r="V19" s="2">
        <v>0</v>
      </c>
      <c r="W19" s="2">
        <v>10439</v>
      </c>
      <c r="X19" s="2">
        <v>955</v>
      </c>
      <c r="Y19" s="2">
        <v>2584</v>
      </c>
      <c r="Z19" s="2">
        <v>0</v>
      </c>
      <c r="AA19" s="1">
        <f t="shared" ref="AA19" si="5">Q19+S19+U19+W19+Y19</f>
        <v>16277</v>
      </c>
      <c r="AB19" s="13">
        <f t="shared" ref="AB19" si="6">R19+T19+V19+X19+Z19</f>
        <v>2116</v>
      </c>
      <c r="AC19" s="14">
        <f>AA19+AB19</f>
        <v>18393</v>
      </c>
      <c r="AE19" s="4" t="s">
        <v>16</v>
      </c>
      <c r="AF19" s="2">
        <f t="shared" ref="AF19:AO19" si="7">IFERROR(B19/Q19, "N.A.")</f>
        <v>5940.3916591115139</v>
      </c>
      <c r="AG19" s="2">
        <f t="shared" si="7"/>
        <v>6518.604651162791</v>
      </c>
      <c r="AH19" s="2">
        <f t="shared" si="7"/>
        <v>2792.1300813008129</v>
      </c>
      <c r="AI19" s="2" t="str">
        <f t="shared" si="7"/>
        <v>N.A.</v>
      </c>
      <c r="AJ19" s="2">
        <f t="shared" si="7"/>
        <v>800</v>
      </c>
      <c r="AK19" s="2" t="str">
        <f t="shared" si="7"/>
        <v>N.A.</v>
      </c>
      <c r="AL19" s="2">
        <f t="shared" si="7"/>
        <v>1058.4305010058433</v>
      </c>
      <c r="AM19" s="2">
        <f t="shared" si="7"/>
        <v>2334.6073298429319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1640.7866314431405</v>
      </c>
      <c r="AQ19" s="16">
        <f t="shared" ref="AQ19" si="9">IFERROR(M19/AB19, "N.A.")</f>
        <v>4630.2693761814744</v>
      </c>
      <c r="AR19" s="14">
        <f t="shared" ref="AR19" si="10">IFERROR(N19/AC19, "N.A.")</f>
        <v>1984.7079867340835</v>
      </c>
    </row>
    <row r="20" spans="1:44" ht="15" customHeight="1" thickBot="1" x14ac:dyDescent="0.3">
      <c r="A20" s="5" t="s">
        <v>0</v>
      </c>
      <c r="B20" s="28">
        <f>B19+C19</f>
        <v>20672604</v>
      </c>
      <c r="C20" s="30"/>
      <c r="D20" s="28">
        <f>D19+E19</f>
        <v>2404024</v>
      </c>
      <c r="E20" s="30"/>
      <c r="F20" s="28">
        <f>F19+G19</f>
        <v>149600</v>
      </c>
      <c r="G20" s="30"/>
      <c r="H20" s="28">
        <f>H19+I19</f>
        <v>13278505.999999998</v>
      </c>
      <c r="I20" s="30"/>
      <c r="J20" s="28">
        <f>J19+K19</f>
        <v>0</v>
      </c>
      <c r="K20" s="30"/>
      <c r="L20" s="28">
        <f>L19+M19</f>
        <v>36504734</v>
      </c>
      <c r="M20" s="29"/>
      <c r="N20" s="23">
        <f>B20+D20+F20+H20+J20</f>
        <v>36504734</v>
      </c>
      <c r="P20" s="5" t="s">
        <v>0</v>
      </c>
      <c r="Q20" s="28">
        <f>Q19+R19</f>
        <v>3367</v>
      </c>
      <c r="R20" s="30"/>
      <c r="S20" s="28">
        <f>S19+T19</f>
        <v>861</v>
      </c>
      <c r="T20" s="30"/>
      <c r="U20" s="28">
        <f>U19+V19</f>
        <v>187</v>
      </c>
      <c r="V20" s="30"/>
      <c r="W20" s="28">
        <f>W19+X19</f>
        <v>11394</v>
      </c>
      <c r="X20" s="30"/>
      <c r="Y20" s="28">
        <f>Y19+Z19</f>
        <v>2584</v>
      </c>
      <c r="Z20" s="30"/>
      <c r="AA20" s="28">
        <f>AA19+AB19</f>
        <v>18393</v>
      </c>
      <c r="AB20" s="30"/>
      <c r="AC20" s="24">
        <f>Q20+S20+U20+W20+Y20</f>
        <v>18393</v>
      </c>
      <c r="AE20" s="5" t="s">
        <v>0</v>
      </c>
      <c r="AF20" s="31">
        <f>IFERROR(B20/Q20,"N.A.")</f>
        <v>6139.7695277695275</v>
      </c>
      <c r="AG20" s="32"/>
      <c r="AH20" s="31">
        <f>IFERROR(D20/S20,"N.A.")</f>
        <v>2792.1300813008129</v>
      </c>
      <c r="AI20" s="32"/>
      <c r="AJ20" s="31">
        <f>IFERROR(F20/U20,"N.A.")</f>
        <v>800</v>
      </c>
      <c r="AK20" s="32"/>
      <c r="AL20" s="31">
        <f>IFERROR(H20/W20,"N.A.")</f>
        <v>1165.3945936457783</v>
      </c>
      <c r="AM20" s="32"/>
      <c r="AN20" s="31">
        <f>IFERROR(J20/Y20,"N.A.")</f>
        <v>0</v>
      </c>
      <c r="AO20" s="32"/>
      <c r="AP20" s="31">
        <f>IFERROR(L20/AA20,"N.A.")</f>
        <v>1984.7079867340835</v>
      </c>
      <c r="AQ20" s="32"/>
      <c r="AR20" s="17">
        <f>IFERROR(N20/AC20, "N.A.")</f>
        <v>1984.7079867340835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4147263.9999999995</v>
      </c>
      <c r="C27" s="2"/>
      <c r="D27" s="2">
        <v>1277100</v>
      </c>
      <c r="E27" s="2"/>
      <c r="F27" s="2"/>
      <c r="G27" s="2"/>
      <c r="H27" s="2">
        <v>3795180</v>
      </c>
      <c r="I27" s="2"/>
      <c r="J27" s="2">
        <v>0</v>
      </c>
      <c r="K27" s="2"/>
      <c r="L27" s="1">
        <f t="shared" ref="L27:M30" si="11">B27+D27+F27+H27+J27</f>
        <v>9219544</v>
      </c>
      <c r="M27" s="13">
        <f t="shared" si="11"/>
        <v>0</v>
      </c>
      <c r="N27" s="14">
        <f>L27+M27</f>
        <v>9219544</v>
      </c>
      <c r="P27" s="3" t="s">
        <v>12</v>
      </c>
      <c r="Q27" s="2">
        <v>586</v>
      </c>
      <c r="R27" s="2">
        <v>0</v>
      </c>
      <c r="S27" s="2">
        <v>198</v>
      </c>
      <c r="T27" s="2">
        <v>0</v>
      </c>
      <c r="U27" s="2">
        <v>0</v>
      </c>
      <c r="V27" s="2">
        <v>0</v>
      </c>
      <c r="W27" s="2">
        <v>966</v>
      </c>
      <c r="X27" s="2">
        <v>0</v>
      </c>
      <c r="Y27" s="2">
        <v>289</v>
      </c>
      <c r="Z27" s="2">
        <v>0</v>
      </c>
      <c r="AA27" s="1">
        <f t="shared" ref="AA27:AB30" si="12">Q27+S27+U27+W27+Y27</f>
        <v>2039</v>
      </c>
      <c r="AB27" s="13">
        <f t="shared" si="12"/>
        <v>0</v>
      </c>
      <c r="AC27" s="14">
        <f>AA27+AB27</f>
        <v>2039</v>
      </c>
      <c r="AE27" s="3" t="s">
        <v>12</v>
      </c>
      <c r="AF27" s="2">
        <f t="shared" ref="AF27:AR30" si="13">IFERROR(B27/Q27, "N.A.")</f>
        <v>7077.2423208191121</v>
      </c>
      <c r="AG27" s="2" t="str">
        <f t="shared" si="13"/>
        <v>N.A.</v>
      </c>
      <c r="AH27" s="2">
        <f t="shared" si="13"/>
        <v>6450</v>
      </c>
      <c r="AI27" s="2" t="str">
        <f t="shared" si="13"/>
        <v>N.A.</v>
      </c>
      <c r="AJ27" s="2" t="str">
        <f t="shared" si="13"/>
        <v>N.A.</v>
      </c>
      <c r="AK27" s="2" t="str">
        <f t="shared" si="13"/>
        <v>N.A.</v>
      </c>
      <c r="AL27" s="2">
        <f t="shared" si="13"/>
        <v>3928.7577639751553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4521.6007846983812</v>
      </c>
      <c r="AQ27" s="16" t="str">
        <f t="shared" si="13"/>
        <v>N.A.</v>
      </c>
      <c r="AR27" s="14">
        <f t="shared" si="13"/>
        <v>4521.6007846983812</v>
      </c>
    </row>
    <row r="28" spans="1:44" ht="15" customHeight="1" thickBot="1" x14ac:dyDescent="0.3">
      <c r="A28" s="3" t="s">
        <v>13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1">
        <f t="shared" si="11"/>
        <v>0</v>
      </c>
      <c r="M28" s="13">
        <f t="shared" si="11"/>
        <v>0</v>
      </c>
      <c r="N28" s="14">
        <f>L28+M28</f>
        <v>0</v>
      </c>
      <c r="P28" s="3" t="s">
        <v>13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0</v>
      </c>
      <c r="AB28" s="13">
        <f t="shared" si="12"/>
        <v>0</v>
      </c>
      <c r="AC28" s="14">
        <f>AA28+AB28</f>
        <v>0</v>
      </c>
      <c r="AE28" s="3" t="s">
        <v>13</v>
      </c>
      <c r="AF28" s="2" t="str">
        <f t="shared" si="13"/>
        <v>N.A.</v>
      </c>
      <c r="AG28" s="2" t="str">
        <f t="shared" si="13"/>
        <v>N.A.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 t="str">
        <f t="shared" si="13"/>
        <v>N.A.</v>
      </c>
      <c r="AQ28" s="16" t="str">
        <f t="shared" si="13"/>
        <v>N.A.</v>
      </c>
      <c r="AR28" s="14" t="str">
        <f t="shared" si="13"/>
        <v>N.A.</v>
      </c>
    </row>
    <row r="29" spans="1:44" ht="15" customHeight="1" thickBot="1" x14ac:dyDescent="0.3">
      <c r="A29" s="3" t="s">
        <v>14</v>
      </c>
      <c r="B29" s="2">
        <v>4490860</v>
      </c>
      <c r="C29" s="2">
        <v>7568099.9999999981</v>
      </c>
      <c r="D29" s="2"/>
      <c r="E29" s="2"/>
      <c r="F29" s="2"/>
      <c r="G29" s="2"/>
      <c r="H29" s="2"/>
      <c r="I29" s="2">
        <v>1821050</v>
      </c>
      <c r="J29" s="2">
        <v>0</v>
      </c>
      <c r="K29" s="2"/>
      <c r="L29" s="1">
        <f t="shared" si="11"/>
        <v>4490860</v>
      </c>
      <c r="M29" s="13">
        <f t="shared" si="11"/>
        <v>9389149.9999999981</v>
      </c>
      <c r="N29" s="14">
        <f>L29+M29</f>
        <v>13880009.999999998</v>
      </c>
      <c r="P29" s="3" t="s">
        <v>14</v>
      </c>
      <c r="Q29" s="2">
        <v>473</v>
      </c>
      <c r="R29" s="2">
        <v>872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286</v>
      </c>
      <c r="Y29" s="2">
        <v>99</v>
      </c>
      <c r="Z29" s="2">
        <v>0</v>
      </c>
      <c r="AA29" s="1">
        <f t="shared" si="12"/>
        <v>572</v>
      </c>
      <c r="AB29" s="13">
        <f t="shared" si="12"/>
        <v>1158</v>
      </c>
      <c r="AC29" s="14">
        <f>AA29+AB29</f>
        <v>1730</v>
      </c>
      <c r="AE29" s="3" t="s">
        <v>14</v>
      </c>
      <c r="AF29" s="2">
        <f t="shared" si="13"/>
        <v>9494.4186046511622</v>
      </c>
      <c r="AG29" s="2">
        <f t="shared" si="13"/>
        <v>8679.0137614678879</v>
      </c>
      <c r="AH29" s="2" t="str">
        <f t="shared" si="13"/>
        <v>N.A.</v>
      </c>
      <c r="AI29" s="2" t="str">
        <f t="shared" si="13"/>
        <v>N.A.</v>
      </c>
      <c r="AJ29" s="2" t="str">
        <f t="shared" si="13"/>
        <v>N.A.</v>
      </c>
      <c r="AK29" s="2" t="str">
        <f t="shared" si="13"/>
        <v>N.A.</v>
      </c>
      <c r="AL29" s="2" t="str">
        <f t="shared" si="13"/>
        <v>N.A.</v>
      </c>
      <c r="AM29" s="2">
        <f t="shared" si="13"/>
        <v>6367.3076923076924</v>
      </c>
      <c r="AN29" s="2">
        <f t="shared" si="13"/>
        <v>0</v>
      </c>
      <c r="AO29" s="2" t="str">
        <f t="shared" si="13"/>
        <v>N.A.</v>
      </c>
      <c r="AP29" s="15">
        <f t="shared" si="13"/>
        <v>7851.1538461538457</v>
      </c>
      <c r="AQ29" s="16">
        <f t="shared" si="13"/>
        <v>8108.0742659758189</v>
      </c>
      <c r="AR29" s="14">
        <f t="shared" si="13"/>
        <v>8023.1271676300566</v>
      </c>
    </row>
    <row r="30" spans="1:44" ht="15" customHeight="1" thickBot="1" x14ac:dyDescent="0.3">
      <c r="A30" s="3" t="s">
        <v>15</v>
      </c>
      <c r="B30" s="2">
        <v>49500</v>
      </c>
      <c r="C30" s="2"/>
      <c r="D30" s="2">
        <v>1052124.0000000002</v>
      </c>
      <c r="E30" s="2"/>
      <c r="F30" s="2"/>
      <c r="G30" s="2"/>
      <c r="H30" s="2">
        <v>1815837.0000000002</v>
      </c>
      <c r="I30" s="2"/>
      <c r="J30" s="2">
        <v>0</v>
      </c>
      <c r="K30" s="2"/>
      <c r="L30" s="1">
        <f t="shared" si="11"/>
        <v>2917461.0000000005</v>
      </c>
      <c r="M30" s="13">
        <f t="shared" si="11"/>
        <v>0</v>
      </c>
      <c r="N30" s="14">
        <f>L30+M30</f>
        <v>2917461.0000000005</v>
      </c>
      <c r="P30" s="3" t="s">
        <v>15</v>
      </c>
      <c r="Q30" s="2">
        <v>99</v>
      </c>
      <c r="R30" s="2">
        <v>0</v>
      </c>
      <c r="S30" s="2">
        <v>476</v>
      </c>
      <c r="T30" s="2">
        <v>0</v>
      </c>
      <c r="U30" s="2">
        <v>0</v>
      </c>
      <c r="V30" s="2">
        <v>0</v>
      </c>
      <c r="W30" s="2">
        <v>6779</v>
      </c>
      <c r="X30" s="2">
        <v>0</v>
      </c>
      <c r="Y30" s="2">
        <v>773</v>
      </c>
      <c r="Z30" s="2">
        <v>0</v>
      </c>
      <c r="AA30" s="1">
        <f t="shared" si="12"/>
        <v>8127</v>
      </c>
      <c r="AB30" s="13">
        <f t="shared" si="12"/>
        <v>0</v>
      </c>
      <c r="AC30" s="22">
        <f>AA30+AB30</f>
        <v>8127</v>
      </c>
      <c r="AE30" s="3" t="s">
        <v>15</v>
      </c>
      <c r="AF30" s="2">
        <f t="shared" si="13"/>
        <v>500</v>
      </c>
      <c r="AG30" s="2" t="str">
        <f t="shared" si="13"/>
        <v>N.A.</v>
      </c>
      <c r="AH30" s="2">
        <f t="shared" si="13"/>
        <v>2210.3445378151264</v>
      </c>
      <c r="AI30" s="2" t="str">
        <f t="shared" si="13"/>
        <v>N.A.</v>
      </c>
      <c r="AJ30" s="2" t="str">
        <f t="shared" si="13"/>
        <v>N.A.</v>
      </c>
      <c r="AK30" s="2" t="str">
        <f t="shared" si="13"/>
        <v>N.A.</v>
      </c>
      <c r="AL30" s="2">
        <f t="shared" si="13"/>
        <v>267.86207405222012</v>
      </c>
      <c r="AM30" s="2" t="str">
        <f t="shared" si="13"/>
        <v>N.A.</v>
      </c>
      <c r="AN30" s="2">
        <f t="shared" si="13"/>
        <v>0</v>
      </c>
      <c r="AO30" s="2" t="str">
        <f t="shared" si="13"/>
        <v>N.A.</v>
      </c>
      <c r="AP30" s="15">
        <f t="shared" si="13"/>
        <v>358.98375784422302</v>
      </c>
      <c r="AQ30" s="16" t="str">
        <f t="shared" si="13"/>
        <v>N.A.</v>
      </c>
      <c r="AR30" s="14">
        <f t="shared" si="13"/>
        <v>358.98375784422302</v>
      </c>
    </row>
    <row r="31" spans="1:44" ht="15" customHeight="1" thickBot="1" x14ac:dyDescent="0.3">
      <c r="A31" s="4" t="s">
        <v>16</v>
      </c>
      <c r="B31" s="2">
        <v>8687624</v>
      </c>
      <c r="C31" s="2">
        <v>7568099.9999999981</v>
      </c>
      <c r="D31" s="2">
        <v>2329224.0000000005</v>
      </c>
      <c r="E31" s="2"/>
      <c r="F31" s="2"/>
      <c r="G31" s="2"/>
      <c r="H31" s="2">
        <v>5611016.9999999981</v>
      </c>
      <c r="I31" s="2">
        <v>1821050</v>
      </c>
      <c r="J31" s="2">
        <v>0</v>
      </c>
      <c r="K31" s="2"/>
      <c r="L31" s="1">
        <f t="shared" ref="L31" si="14">B31+D31+F31+H31+J31</f>
        <v>16627864.999999998</v>
      </c>
      <c r="M31" s="13">
        <f t="shared" ref="M31" si="15">C31+E31+G31+I31+K31</f>
        <v>9389149.9999999981</v>
      </c>
      <c r="N31" s="22">
        <f>L31+M31</f>
        <v>26017014.999999996</v>
      </c>
      <c r="P31" s="4" t="s">
        <v>16</v>
      </c>
      <c r="Q31" s="2">
        <v>1158</v>
      </c>
      <c r="R31" s="2">
        <v>872</v>
      </c>
      <c r="S31" s="2">
        <v>674</v>
      </c>
      <c r="T31" s="2">
        <v>0</v>
      </c>
      <c r="U31" s="2">
        <v>0</v>
      </c>
      <c r="V31" s="2">
        <v>0</v>
      </c>
      <c r="W31" s="2">
        <v>7745</v>
      </c>
      <c r="X31" s="2">
        <v>286</v>
      </c>
      <c r="Y31" s="2">
        <v>1161</v>
      </c>
      <c r="Z31" s="2">
        <v>0</v>
      </c>
      <c r="AA31" s="1">
        <f t="shared" ref="AA31" si="16">Q31+S31+U31+W31+Y31</f>
        <v>10738</v>
      </c>
      <c r="AB31" s="13">
        <f t="shared" ref="AB31" si="17">R31+T31+V31+X31+Z31</f>
        <v>1158</v>
      </c>
      <c r="AC31" s="14">
        <f>AA31+AB31</f>
        <v>11896</v>
      </c>
      <c r="AE31" s="4" t="s">
        <v>16</v>
      </c>
      <c r="AF31" s="2">
        <f t="shared" ref="AF31:AO31" si="18">IFERROR(B31/Q31, "N.A.")</f>
        <v>7502.2659758203799</v>
      </c>
      <c r="AG31" s="2">
        <f t="shared" si="18"/>
        <v>8679.0137614678879</v>
      </c>
      <c r="AH31" s="2">
        <f t="shared" si="18"/>
        <v>3455.8219584569738</v>
      </c>
      <c r="AI31" s="2" t="str">
        <f t="shared" si="18"/>
        <v>N.A.</v>
      </c>
      <c r="AJ31" s="2" t="str">
        <f t="shared" si="18"/>
        <v>N.A.</v>
      </c>
      <c r="AK31" s="2" t="str">
        <f t="shared" si="18"/>
        <v>N.A.</v>
      </c>
      <c r="AL31" s="2">
        <f t="shared" si="18"/>
        <v>724.46959328599075</v>
      </c>
      <c r="AM31" s="2">
        <f t="shared" si="18"/>
        <v>6367.3076923076924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1548.5067051592473</v>
      </c>
      <c r="AQ31" s="16">
        <f t="shared" ref="AQ31" si="20">IFERROR(M31/AB31, "N.A.")</f>
        <v>8108.0742659758189</v>
      </c>
      <c r="AR31" s="14">
        <f t="shared" ref="AR31" si="21">IFERROR(N31/AC31, "N.A.")</f>
        <v>2187.0389206455948</v>
      </c>
    </row>
    <row r="32" spans="1:44" ht="15" customHeight="1" thickBot="1" x14ac:dyDescent="0.3">
      <c r="A32" s="5" t="s">
        <v>0</v>
      </c>
      <c r="B32" s="28">
        <f>B31+C31</f>
        <v>16255723.999999998</v>
      </c>
      <c r="C32" s="30"/>
      <c r="D32" s="28">
        <f>D31+E31</f>
        <v>2329224.0000000005</v>
      </c>
      <c r="E32" s="30"/>
      <c r="F32" s="28">
        <f>F31+G31</f>
        <v>0</v>
      </c>
      <c r="G32" s="30"/>
      <c r="H32" s="28">
        <f>H31+I31</f>
        <v>7432066.9999999981</v>
      </c>
      <c r="I32" s="30"/>
      <c r="J32" s="28">
        <f>J31+K31</f>
        <v>0</v>
      </c>
      <c r="K32" s="30"/>
      <c r="L32" s="28">
        <f>L31+M31</f>
        <v>26017014.999999996</v>
      </c>
      <c r="M32" s="29"/>
      <c r="N32" s="23">
        <f>B32+D32+F32+H32+J32</f>
        <v>26017015</v>
      </c>
      <c r="P32" s="5" t="s">
        <v>0</v>
      </c>
      <c r="Q32" s="28">
        <f>Q31+R31</f>
        <v>2030</v>
      </c>
      <c r="R32" s="30"/>
      <c r="S32" s="28">
        <f>S31+T31</f>
        <v>674</v>
      </c>
      <c r="T32" s="30"/>
      <c r="U32" s="28">
        <f>U31+V31</f>
        <v>0</v>
      </c>
      <c r="V32" s="30"/>
      <c r="W32" s="28">
        <f>W31+X31</f>
        <v>8031</v>
      </c>
      <c r="X32" s="30"/>
      <c r="Y32" s="28">
        <f>Y31+Z31</f>
        <v>1161</v>
      </c>
      <c r="Z32" s="30"/>
      <c r="AA32" s="28">
        <f>AA31+AB31</f>
        <v>11896</v>
      </c>
      <c r="AB32" s="30"/>
      <c r="AC32" s="24">
        <f>Q32+S32+U32+W32+Y32</f>
        <v>11896</v>
      </c>
      <c r="AE32" s="5" t="s">
        <v>0</v>
      </c>
      <c r="AF32" s="31">
        <f>IFERROR(B32/Q32,"N.A.")</f>
        <v>8007.7458128078806</v>
      </c>
      <c r="AG32" s="32"/>
      <c r="AH32" s="31">
        <f>IFERROR(D32/S32,"N.A.")</f>
        <v>3455.8219584569738</v>
      </c>
      <c r="AI32" s="32"/>
      <c r="AJ32" s="31" t="str">
        <f>IFERROR(F32/U32,"N.A.")</f>
        <v>N.A.</v>
      </c>
      <c r="AK32" s="32"/>
      <c r="AL32" s="31">
        <f>IFERROR(H32/W32,"N.A.")</f>
        <v>925.42236334204938</v>
      </c>
      <c r="AM32" s="32"/>
      <c r="AN32" s="31">
        <f>IFERROR(J32/Y32,"N.A.")</f>
        <v>0</v>
      </c>
      <c r="AO32" s="32"/>
      <c r="AP32" s="31">
        <f>IFERROR(L32/AA32,"N.A.")</f>
        <v>2187.0389206455948</v>
      </c>
      <c r="AQ32" s="32"/>
      <c r="AR32" s="17">
        <f>IFERROR(N32/AC32, "N.A.")</f>
        <v>2187.0389206455952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4246600</v>
      </c>
      <c r="C39" s="2"/>
      <c r="D39" s="2">
        <v>74800</v>
      </c>
      <c r="E39" s="2"/>
      <c r="F39" s="2">
        <v>149600</v>
      </c>
      <c r="G39" s="2"/>
      <c r="H39" s="2">
        <v>4764739</v>
      </c>
      <c r="I39" s="2"/>
      <c r="J39" s="2">
        <v>0</v>
      </c>
      <c r="K39" s="2"/>
      <c r="L39" s="1">
        <f t="shared" ref="L39:M42" si="22">B39+D39+F39+H39+J39</f>
        <v>9235739</v>
      </c>
      <c r="M39" s="13">
        <f t="shared" si="22"/>
        <v>0</v>
      </c>
      <c r="N39" s="14">
        <f>L39+M39</f>
        <v>9235739</v>
      </c>
      <c r="P39" s="3" t="s">
        <v>12</v>
      </c>
      <c r="Q39" s="2">
        <v>949</v>
      </c>
      <c r="R39" s="2">
        <v>0</v>
      </c>
      <c r="S39" s="2">
        <v>187</v>
      </c>
      <c r="T39" s="2">
        <v>0</v>
      </c>
      <c r="U39" s="2">
        <v>187</v>
      </c>
      <c r="V39" s="2">
        <v>0</v>
      </c>
      <c r="W39" s="2">
        <v>2306</v>
      </c>
      <c r="X39" s="2">
        <v>0</v>
      </c>
      <c r="Y39" s="2">
        <v>669</v>
      </c>
      <c r="Z39" s="2">
        <v>0</v>
      </c>
      <c r="AA39" s="1">
        <f t="shared" ref="AA39:AB42" si="23">Q39+S39+U39+W39+Y39</f>
        <v>4298</v>
      </c>
      <c r="AB39" s="13">
        <f t="shared" si="23"/>
        <v>0</v>
      </c>
      <c r="AC39" s="14">
        <f>AA39+AB39</f>
        <v>4298</v>
      </c>
      <c r="AE39" s="3" t="s">
        <v>12</v>
      </c>
      <c r="AF39" s="2">
        <f t="shared" ref="AF39:AR42" si="24">IFERROR(B39/Q39, "N.A.")</f>
        <v>4474.8155953635405</v>
      </c>
      <c r="AG39" s="2" t="str">
        <f t="shared" si="24"/>
        <v>N.A.</v>
      </c>
      <c r="AH39" s="2">
        <f t="shared" si="24"/>
        <v>400</v>
      </c>
      <c r="AI39" s="2" t="str">
        <f t="shared" si="24"/>
        <v>N.A.</v>
      </c>
      <c r="AJ39" s="2">
        <f t="shared" si="24"/>
        <v>800</v>
      </c>
      <c r="AK39" s="2" t="str">
        <f t="shared" si="24"/>
        <v>N.A.</v>
      </c>
      <c r="AL39" s="2">
        <f t="shared" si="24"/>
        <v>2066.2354726799654</v>
      </c>
      <c r="AM39" s="2" t="str">
        <f t="shared" si="24"/>
        <v>N.A.</v>
      </c>
      <c r="AN39" s="2">
        <f t="shared" si="24"/>
        <v>0</v>
      </c>
      <c r="AO39" s="2" t="str">
        <f t="shared" si="24"/>
        <v>N.A.</v>
      </c>
      <c r="AP39" s="15">
        <f t="shared" si="24"/>
        <v>2148.8457422056772</v>
      </c>
      <c r="AQ39" s="16" t="str">
        <f t="shared" si="24"/>
        <v>N.A.</v>
      </c>
      <c r="AR39" s="14">
        <f t="shared" si="24"/>
        <v>2148.8457422056772</v>
      </c>
    </row>
    <row r="40" spans="1:44" ht="15" customHeight="1" thickBot="1" x14ac:dyDescent="0.3">
      <c r="A40" s="3" t="s">
        <v>13</v>
      </c>
      <c r="B40" s="2">
        <v>170280</v>
      </c>
      <c r="C40" s="2"/>
      <c r="D40" s="2"/>
      <c r="E40" s="2"/>
      <c r="F40" s="2"/>
      <c r="G40" s="2"/>
      <c r="H40" s="2"/>
      <c r="I40" s="2"/>
      <c r="J40" s="2"/>
      <c r="K40" s="2"/>
      <c r="L40" s="1">
        <f t="shared" si="22"/>
        <v>170280</v>
      </c>
      <c r="M40" s="13">
        <f t="shared" si="22"/>
        <v>0</v>
      </c>
      <c r="N40" s="14">
        <f>L40+M40</f>
        <v>170280</v>
      </c>
      <c r="P40" s="3" t="s">
        <v>13</v>
      </c>
      <c r="Q40" s="2">
        <v>99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99</v>
      </c>
      <c r="AB40" s="13">
        <f t="shared" si="23"/>
        <v>0</v>
      </c>
      <c r="AC40" s="14">
        <f>AA40+AB40</f>
        <v>99</v>
      </c>
      <c r="AE40" s="3" t="s">
        <v>13</v>
      </c>
      <c r="AF40" s="2">
        <f t="shared" si="24"/>
        <v>1720</v>
      </c>
      <c r="AG40" s="2" t="str">
        <f t="shared" si="24"/>
        <v>N.A.</v>
      </c>
      <c r="AH40" s="2" t="str">
        <f t="shared" si="24"/>
        <v>N.A.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1720</v>
      </c>
      <c r="AQ40" s="16" t="str">
        <f t="shared" si="24"/>
        <v>N.A.</v>
      </c>
      <c r="AR40" s="14">
        <f t="shared" si="24"/>
        <v>1720</v>
      </c>
    </row>
    <row r="41" spans="1:44" ht="15" customHeight="1" thickBot="1" x14ac:dyDescent="0.3">
      <c r="A41" s="3" t="s">
        <v>14</v>
      </c>
      <c r="B41" s="2"/>
      <c r="C41" s="2">
        <v>0</v>
      </c>
      <c r="D41" s="2"/>
      <c r="E41" s="2"/>
      <c r="F41" s="2"/>
      <c r="G41" s="2"/>
      <c r="H41" s="2"/>
      <c r="I41" s="2">
        <v>408500</v>
      </c>
      <c r="J41" s="2">
        <v>0</v>
      </c>
      <c r="K41" s="2"/>
      <c r="L41" s="1">
        <f t="shared" si="22"/>
        <v>0</v>
      </c>
      <c r="M41" s="13">
        <f t="shared" si="22"/>
        <v>408500</v>
      </c>
      <c r="N41" s="14">
        <f>L41+M41</f>
        <v>408500</v>
      </c>
      <c r="P41" s="3" t="s">
        <v>14</v>
      </c>
      <c r="Q41" s="2">
        <v>0</v>
      </c>
      <c r="R41" s="2">
        <v>289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669</v>
      </c>
      <c r="Y41" s="2">
        <v>564</v>
      </c>
      <c r="Z41" s="2">
        <v>0</v>
      </c>
      <c r="AA41" s="1">
        <f t="shared" si="23"/>
        <v>564</v>
      </c>
      <c r="AB41" s="13">
        <f t="shared" si="23"/>
        <v>958</v>
      </c>
      <c r="AC41" s="14">
        <f>AA41+AB41</f>
        <v>1522</v>
      </c>
      <c r="AE41" s="3" t="s">
        <v>14</v>
      </c>
      <c r="AF41" s="2" t="str">
        <f t="shared" si="24"/>
        <v>N.A.</v>
      </c>
      <c r="AG41" s="2">
        <f t="shared" si="24"/>
        <v>0</v>
      </c>
      <c r="AH41" s="2" t="str">
        <f t="shared" si="24"/>
        <v>N.A.</v>
      </c>
      <c r="AI41" s="2" t="str">
        <f t="shared" si="24"/>
        <v>N.A.</v>
      </c>
      <c r="AJ41" s="2" t="str">
        <f t="shared" si="24"/>
        <v>N.A.</v>
      </c>
      <c r="AK41" s="2" t="str">
        <f t="shared" si="24"/>
        <v>N.A.</v>
      </c>
      <c r="AL41" s="2" t="str">
        <f t="shared" si="24"/>
        <v>N.A.</v>
      </c>
      <c r="AM41" s="2">
        <f t="shared" si="24"/>
        <v>610.61285500747385</v>
      </c>
      <c r="AN41" s="2">
        <f t="shared" si="24"/>
        <v>0</v>
      </c>
      <c r="AO41" s="2" t="str">
        <f t="shared" si="24"/>
        <v>N.A.</v>
      </c>
      <c r="AP41" s="15">
        <f t="shared" si="24"/>
        <v>0</v>
      </c>
      <c r="AQ41" s="16">
        <f t="shared" si="24"/>
        <v>426.40918580375785</v>
      </c>
      <c r="AR41" s="14">
        <f t="shared" si="24"/>
        <v>268.39684625492771</v>
      </c>
    </row>
    <row r="42" spans="1:44" ht="15" customHeight="1" thickBot="1" x14ac:dyDescent="0.3">
      <c r="A42" s="3" t="s">
        <v>15</v>
      </c>
      <c r="B42" s="2"/>
      <c r="C42" s="2"/>
      <c r="D42" s="2"/>
      <c r="E42" s="2"/>
      <c r="F42" s="2"/>
      <c r="G42" s="2"/>
      <c r="H42" s="2">
        <v>673200</v>
      </c>
      <c r="I42" s="2"/>
      <c r="J42" s="2">
        <v>0</v>
      </c>
      <c r="K42" s="2"/>
      <c r="L42" s="1">
        <f t="shared" si="22"/>
        <v>673200</v>
      </c>
      <c r="M42" s="13">
        <f t="shared" si="22"/>
        <v>0</v>
      </c>
      <c r="N42" s="14">
        <f>L42+M42</f>
        <v>673200</v>
      </c>
      <c r="P42" s="3" t="s">
        <v>15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388</v>
      </c>
      <c r="X42" s="2">
        <v>0</v>
      </c>
      <c r="Y42" s="2">
        <v>190</v>
      </c>
      <c r="Z42" s="2">
        <v>0</v>
      </c>
      <c r="AA42" s="1">
        <f t="shared" si="23"/>
        <v>578</v>
      </c>
      <c r="AB42" s="13">
        <f t="shared" si="23"/>
        <v>0</v>
      </c>
      <c r="AC42" s="14">
        <f>AA42+AB42</f>
        <v>578</v>
      </c>
      <c r="AE42" s="3" t="s">
        <v>15</v>
      </c>
      <c r="AF42" s="2" t="str">
        <f t="shared" si="24"/>
        <v>N.A.</v>
      </c>
      <c r="AG42" s="2" t="str">
        <f t="shared" si="24"/>
        <v>N.A.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>
        <f t="shared" si="24"/>
        <v>1735.0515463917525</v>
      </c>
      <c r="AM42" s="2" t="str">
        <f t="shared" si="24"/>
        <v>N.A.</v>
      </c>
      <c r="AN42" s="2">
        <f t="shared" si="24"/>
        <v>0</v>
      </c>
      <c r="AO42" s="2" t="str">
        <f t="shared" si="24"/>
        <v>N.A.</v>
      </c>
      <c r="AP42" s="15">
        <f t="shared" si="24"/>
        <v>1164.7058823529412</v>
      </c>
      <c r="AQ42" s="16" t="str">
        <f t="shared" si="24"/>
        <v>N.A.</v>
      </c>
      <c r="AR42" s="14">
        <f t="shared" si="24"/>
        <v>1164.7058823529412</v>
      </c>
    </row>
    <row r="43" spans="1:44" ht="15" customHeight="1" thickBot="1" x14ac:dyDescent="0.3">
      <c r="A43" s="4" t="s">
        <v>16</v>
      </c>
      <c r="B43" s="2">
        <v>4416880</v>
      </c>
      <c r="C43" s="2">
        <v>0</v>
      </c>
      <c r="D43" s="2">
        <v>74800</v>
      </c>
      <c r="E43" s="2"/>
      <c r="F43" s="2">
        <v>149600</v>
      </c>
      <c r="G43" s="2"/>
      <c r="H43" s="2">
        <v>5437939</v>
      </c>
      <c r="I43" s="2">
        <v>408500</v>
      </c>
      <c r="J43" s="2">
        <v>0</v>
      </c>
      <c r="K43" s="2"/>
      <c r="L43" s="1">
        <f t="shared" ref="L43" si="25">B43+D43+F43+H43+J43</f>
        <v>10079219</v>
      </c>
      <c r="M43" s="13">
        <f t="shared" ref="M43" si="26">C43+E43+G43+I43+K43</f>
        <v>408500</v>
      </c>
      <c r="N43" s="22">
        <f>L43+M43</f>
        <v>10487719</v>
      </c>
      <c r="P43" s="4" t="s">
        <v>16</v>
      </c>
      <c r="Q43" s="2">
        <v>1048</v>
      </c>
      <c r="R43" s="2">
        <v>289</v>
      </c>
      <c r="S43" s="2">
        <v>187</v>
      </c>
      <c r="T43" s="2">
        <v>0</v>
      </c>
      <c r="U43" s="2">
        <v>187</v>
      </c>
      <c r="V43" s="2">
        <v>0</v>
      </c>
      <c r="W43" s="2">
        <v>2694</v>
      </c>
      <c r="X43" s="2">
        <v>669</v>
      </c>
      <c r="Y43" s="2">
        <v>1423</v>
      </c>
      <c r="Z43" s="2">
        <v>0</v>
      </c>
      <c r="AA43" s="1">
        <f t="shared" ref="AA43" si="27">Q43+S43+U43+W43+Y43</f>
        <v>5539</v>
      </c>
      <c r="AB43" s="13">
        <f t="shared" ref="AB43" si="28">R43+T43+V43+X43+Z43</f>
        <v>958</v>
      </c>
      <c r="AC43" s="22">
        <f>AA43+AB43</f>
        <v>6497</v>
      </c>
      <c r="AE43" s="4" t="s">
        <v>16</v>
      </c>
      <c r="AF43" s="2">
        <f t="shared" ref="AF43:AO43" si="29">IFERROR(B43/Q43, "N.A.")</f>
        <v>4214.580152671756</v>
      </c>
      <c r="AG43" s="2">
        <f t="shared" si="29"/>
        <v>0</v>
      </c>
      <c r="AH43" s="2">
        <f t="shared" si="29"/>
        <v>400</v>
      </c>
      <c r="AI43" s="2" t="str">
        <f t="shared" si="29"/>
        <v>N.A.</v>
      </c>
      <c r="AJ43" s="2">
        <f t="shared" si="29"/>
        <v>800</v>
      </c>
      <c r="AK43" s="2" t="str">
        <f t="shared" si="29"/>
        <v>N.A.</v>
      </c>
      <c r="AL43" s="2">
        <f t="shared" si="29"/>
        <v>2018.5371195248701</v>
      </c>
      <c r="AM43" s="2">
        <f t="shared" si="29"/>
        <v>610.61285500747385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1819.6820725762773</v>
      </c>
      <c r="AQ43" s="16">
        <f t="shared" ref="AQ43" si="31">IFERROR(M43/AB43, "N.A.")</f>
        <v>426.40918580375785</v>
      </c>
      <c r="AR43" s="14">
        <f t="shared" ref="AR43" si="32">IFERROR(N43/AC43, "N.A.")</f>
        <v>1614.2402647375711</v>
      </c>
    </row>
    <row r="44" spans="1:44" ht="15" customHeight="1" thickBot="1" x14ac:dyDescent="0.3">
      <c r="A44" s="5" t="s">
        <v>0</v>
      </c>
      <c r="B44" s="28">
        <f>B43+C43</f>
        <v>4416880</v>
      </c>
      <c r="C44" s="30"/>
      <c r="D44" s="28">
        <f>D43+E43</f>
        <v>74800</v>
      </c>
      <c r="E44" s="30"/>
      <c r="F44" s="28">
        <f>F43+G43</f>
        <v>149600</v>
      </c>
      <c r="G44" s="30"/>
      <c r="H44" s="28">
        <f>H43+I43</f>
        <v>5846439</v>
      </c>
      <c r="I44" s="30"/>
      <c r="J44" s="28">
        <f>J43+K43</f>
        <v>0</v>
      </c>
      <c r="K44" s="30"/>
      <c r="L44" s="28">
        <f>L43+M43</f>
        <v>10487719</v>
      </c>
      <c r="M44" s="29"/>
      <c r="N44" s="23">
        <f>B44+D44+F44+H44+J44</f>
        <v>10487719</v>
      </c>
      <c r="P44" s="5" t="s">
        <v>0</v>
      </c>
      <c r="Q44" s="28">
        <f>Q43+R43</f>
        <v>1337</v>
      </c>
      <c r="R44" s="30"/>
      <c r="S44" s="28">
        <f>S43+T43</f>
        <v>187</v>
      </c>
      <c r="T44" s="30"/>
      <c r="U44" s="28">
        <f>U43+V43</f>
        <v>187</v>
      </c>
      <c r="V44" s="30"/>
      <c r="W44" s="28">
        <f>W43+X43</f>
        <v>3363</v>
      </c>
      <c r="X44" s="30"/>
      <c r="Y44" s="28">
        <f>Y43+Z43</f>
        <v>1423</v>
      </c>
      <c r="Z44" s="30"/>
      <c r="AA44" s="28">
        <f>AA43+AB43</f>
        <v>6497</v>
      </c>
      <c r="AB44" s="29"/>
      <c r="AC44" s="23">
        <f>Q44+S44+U44+W44+Y44</f>
        <v>6497</v>
      </c>
      <c r="AE44" s="5" t="s">
        <v>0</v>
      </c>
      <c r="AF44" s="31">
        <f>IFERROR(B44/Q44,"N.A.")</f>
        <v>3303.5751682872101</v>
      </c>
      <c r="AG44" s="32"/>
      <c r="AH44" s="31">
        <f>IFERROR(D44/S44,"N.A.")</f>
        <v>400</v>
      </c>
      <c r="AI44" s="32"/>
      <c r="AJ44" s="31">
        <f>IFERROR(F44/U44,"N.A.")</f>
        <v>800</v>
      </c>
      <c r="AK44" s="32"/>
      <c r="AL44" s="31">
        <f>IFERROR(H44/W44,"N.A.")</f>
        <v>1738.4594112399643</v>
      </c>
      <c r="AM44" s="32"/>
      <c r="AN44" s="31">
        <f>IFERROR(J44/Y44,"N.A.")</f>
        <v>0</v>
      </c>
      <c r="AO44" s="32"/>
      <c r="AP44" s="31">
        <f>IFERROR(L44/AA44,"N.A.")</f>
        <v>1614.2402647375711</v>
      </c>
      <c r="AQ44" s="32"/>
      <c r="AR44" s="17">
        <f>IFERROR(N44/AC44, "N.A.")</f>
        <v>1614.2402647375711</v>
      </c>
    </row>
  </sheetData>
  <mergeCells count="144">
    <mergeCell ref="P11:P14"/>
    <mergeCell ref="Q11:AB11"/>
    <mergeCell ref="P35:P38"/>
    <mergeCell ref="Q35:AB35"/>
    <mergeCell ref="A35:A38"/>
    <mergeCell ref="B35:M35"/>
    <mergeCell ref="A11:A14"/>
    <mergeCell ref="B11:M11"/>
    <mergeCell ref="N11:N14"/>
    <mergeCell ref="A23:A26"/>
    <mergeCell ref="B23:M23"/>
    <mergeCell ref="N23:N26"/>
    <mergeCell ref="B13:C13"/>
    <mergeCell ref="D13:E13"/>
    <mergeCell ref="B25:C25"/>
    <mergeCell ref="D25:E25"/>
    <mergeCell ref="B37:C37"/>
    <mergeCell ref="D37:E37"/>
    <mergeCell ref="N35:N38"/>
    <mergeCell ref="B12:E12"/>
    <mergeCell ref="B36:E36"/>
    <mergeCell ref="F36:G37"/>
    <mergeCell ref="H36:I37"/>
    <mergeCell ref="P23:P26"/>
    <mergeCell ref="B44:C44"/>
    <mergeCell ref="D44:E44"/>
    <mergeCell ref="F44:G44"/>
    <mergeCell ref="H44:I44"/>
    <mergeCell ref="J44:K44"/>
    <mergeCell ref="L36:M37"/>
    <mergeCell ref="J36:K37"/>
    <mergeCell ref="B32:C32"/>
    <mergeCell ref="D32:E32"/>
    <mergeCell ref="F32:G32"/>
    <mergeCell ref="H32:I32"/>
    <mergeCell ref="L44:M44"/>
    <mergeCell ref="F12:G13"/>
    <mergeCell ref="H12:I13"/>
    <mergeCell ref="J12:K13"/>
    <mergeCell ref="L12:M13"/>
    <mergeCell ref="J32:K32"/>
    <mergeCell ref="B24:E24"/>
    <mergeCell ref="F24:G25"/>
    <mergeCell ref="H24:I25"/>
    <mergeCell ref="J24:K25"/>
    <mergeCell ref="L24:M25"/>
    <mergeCell ref="B20:C20"/>
    <mergeCell ref="D20:E20"/>
    <mergeCell ref="F20:G20"/>
    <mergeCell ref="H20:I20"/>
    <mergeCell ref="J20:K20"/>
    <mergeCell ref="L20:M20"/>
    <mergeCell ref="L32:M32"/>
    <mergeCell ref="AR11:AR14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Q13:R13"/>
    <mergeCell ref="S13:T13"/>
    <mergeCell ref="AF13:AG13"/>
    <mergeCell ref="AH13:AI13"/>
    <mergeCell ref="AC11:AC14"/>
    <mergeCell ref="AE11:AE14"/>
    <mergeCell ref="AF11:AQ11"/>
    <mergeCell ref="AF20:AG20"/>
    <mergeCell ref="AH20:AI20"/>
    <mergeCell ref="AJ20:AK20"/>
    <mergeCell ref="AL20:AM20"/>
    <mergeCell ref="AN20:AO20"/>
    <mergeCell ref="Q20:R20"/>
    <mergeCell ref="S20:T20"/>
    <mergeCell ref="U20:V20"/>
    <mergeCell ref="W20:X20"/>
    <mergeCell ref="Y20:Z20"/>
    <mergeCell ref="AA20:AB20"/>
    <mergeCell ref="AA32:AB32"/>
    <mergeCell ref="AR23:AR26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Q25:R25"/>
    <mergeCell ref="S25:T25"/>
    <mergeCell ref="AF25:AG25"/>
    <mergeCell ref="AH25:AI25"/>
    <mergeCell ref="AC23:AC26"/>
    <mergeCell ref="AE23:AE26"/>
    <mergeCell ref="AF23:AQ23"/>
    <mergeCell ref="Q23:AB23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L36:AM37"/>
    <mergeCell ref="AN36:AO37"/>
    <mergeCell ref="AP36:AQ37"/>
    <mergeCell ref="Q37:R37"/>
    <mergeCell ref="S37:T37"/>
    <mergeCell ref="AF37:AG37"/>
    <mergeCell ref="AH37:AI37"/>
    <mergeCell ref="AC35:AC38"/>
    <mergeCell ref="AE35:AE38"/>
    <mergeCell ref="AF35:AQ35"/>
    <mergeCell ref="AP20:AQ20"/>
    <mergeCell ref="AP32:AQ32"/>
    <mergeCell ref="AP44:AQ44"/>
    <mergeCell ref="AF44:AG44"/>
    <mergeCell ref="AH44:AI44"/>
    <mergeCell ref="AJ44:AK44"/>
    <mergeCell ref="AL44:AM44"/>
    <mergeCell ref="AN44:AO44"/>
    <mergeCell ref="Q44:R44"/>
    <mergeCell ref="S44:T44"/>
    <mergeCell ref="U44:V44"/>
    <mergeCell ref="W44:X44"/>
    <mergeCell ref="Y44:Z44"/>
    <mergeCell ref="AA44:AB44"/>
    <mergeCell ref="AF32:AG32"/>
    <mergeCell ref="AH32:AI32"/>
    <mergeCell ref="AJ32:AK32"/>
    <mergeCell ref="AL32:AM32"/>
    <mergeCell ref="AN32:AO32"/>
    <mergeCell ref="Q32:R32"/>
    <mergeCell ref="S32:T32"/>
    <mergeCell ref="U32:V32"/>
    <mergeCell ref="W32:X32"/>
    <mergeCell ref="Y32:Z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/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18371105</v>
      </c>
      <c r="C15" s="2"/>
      <c r="D15" s="2">
        <v>873759.99999999988</v>
      </c>
      <c r="E15" s="2"/>
      <c r="F15" s="2"/>
      <c r="G15" s="2"/>
      <c r="H15" s="2">
        <v>32995529.999999996</v>
      </c>
      <c r="I15" s="2"/>
      <c r="J15" s="2">
        <v>0</v>
      </c>
      <c r="K15" s="2"/>
      <c r="L15" s="1">
        <f t="shared" ref="L15:M18" si="0">B15+D15+F15+H15+J15</f>
        <v>52240395</v>
      </c>
      <c r="M15" s="13">
        <f t="shared" si="0"/>
        <v>0</v>
      </c>
      <c r="N15" s="14">
        <f>L15+M15</f>
        <v>52240395</v>
      </c>
      <c r="P15" s="3" t="s">
        <v>12</v>
      </c>
      <c r="Q15" s="2">
        <v>2846</v>
      </c>
      <c r="R15" s="2">
        <v>0</v>
      </c>
      <c r="S15" s="2">
        <v>762</v>
      </c>
      <c r="T15" s="2">
        <v>0</v>
      </c>
      <c r="U15" s="2">
        <v>0</v>
      </c>
      <c r="V15" s="2">
        <v>0</v>
      </c>
      <c r="W15" s="2">
        <v>5993</v>
      </c>
      <c r="X15" s="2">
        <v>0</v>
      </c>
      <c r="Y15" s="2">
        <v>686</v>
      </c>
      <c r="Z15" s="2">
        <v>0</v>
      </c>
      <c r="AA15" s="1">
        <f t="shared" ref="AA15:AB18" si="1">Q15+S15+U15+W15+Y15</f>
        <v>10287</v>
      </c>
      <c r="AB15" s="13">
        <f t="shared" si="1"/>
        <v>0</v>
      </c>
      <c r="AC15" s="14">
        <f>AA15+AB15</f>
        <v>10287</v>
      </c>
      <c r="AE15" s="3" t="s">
        <v>12</v>
      </c>
      <c r="AF15" s="2">
        <f t="shared" ref="AF15:AR18" si="2">IFERROR(B15/Q15, "N.A.")</f>
        <v>6455.0614898102604</v>
      </c>
      <c r="AG15" s="2" t="str">
        <f t="shared" si="2"/>
        <v>N.A.</v>
      </c>
      <c r="AH15" s="2">
        <f t="shared" si="2"/>
        <v>1146.6666666666665</v>
      </c>
      <c r="AI15" s="2" t="str">
        <f t="shared" si="2"/>
        <v>N.A.</v>
      </c>
      <c r="AJ15" s="2" t="str">
        <f t="shared" si="2"/>
        <v>N.A.</v>
      </c>
      <c r="AK15" s="2" t="str">
        <f t="shared" si="2"/>
        <v>N.A.</v>
      </c>
      <c r="AL15" s="2">
        <f t="shared" si="2"/>
        <v>5505.6782913398956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5078.292505103529</v>
      </c>
      <c r="AQ15" s="16" t="str">
        <f t="shared" si="2"/>
        <v>N.A.</v>
      </c>
      <c r="AR15" s="14">
        <f t="shared" si="2"/>
        <v>5078.292505103529</v>
      </c>
    </row>
    <row r="16" spans="1:44" ht="15" customHeight="1" thickBot="1" x14ac:dyDescent="0.3">
      <c r="A16" s="3" t="s">
        <v>13</v>
      </c>
      <c r="B16" s="2">
        <v>979110</v>
      </c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979110</v>
      </c>
      <c r="M16" s="13">
        <f t="shared" si="0"/>
        <v>0</v>
      </c>
      <c r="N16" s="14">
        <f>L16+M16</f>
        <v>979110</v>
      </c>
      <c r="P16" s="3" t="s">
        <v>13</v>
      </c>
      <c r="Q16" s="2">
        <v>759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759</v>
      </c>
      <c r="AB16" s="13">
        <f t="shared" si="1"/>
        <v>0</v>
      </c>
      <c r="AC16" s="14">
        <f>AA16+AB16</f>
        <v>759</v>
      </c>
      <c r="AE16" s="3" t="s">
        <v>13</v>
      </c>
      <c r="AF16" s="2">
        <f t="shared" si="2"/>
        <v>1290</v>
      </c>
      <c r="AG16" s="2" t="str">
        <f t="shared" si="2"/>
        <v>N.A.</v>
      </c>
      <c r="AH16" s="2" t="str">
        <f t="shared" si="2"/>
        <v>N.A.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1290</v>
      </c>
      <c r="AQ16" s="16" t="str">
        <f t="shared" si="2"/>
        <v>N.A.</v>
      </c>
      <c r="AR16" s="14">
        <f t="shared" si="2"/>
        <v>1290</v>
      </c>
    </row>
    <row r="17" spans="1:44" ht="15" customHeight="1" thickBot="1" x14ac:dyDescent="0.3">
      <c r="A17" s="3" t="s">
        <v>14</v>
      </c>
      <c r="B17" s="2">
        <v>3453759.9999999995</v>
      </c>
      <c r="C17" s="2">
        <v>53449750</v>
      </c>
      <c r="D17" s="2">
        <v>1393200</v>
      </c>
      <c r="E17" s="2"/>
      <c r="F17" s="2"/>
      <c r="G17" s="2"/>
      <c r="H17" s="2"/>
      <c r="I17" s="2"/>
      <c r="J17" s="2">
        <v>0</v>
      </c>
      <c r="K17" s="2"/>
      <c r="L17" s="1">
        <f t="shared" si="0"/>
        <v>4846960</v>
      </c>
      <c r="M17" s="13">
        <f t="shared" si="0"/>
        <v>53449750</v>
      </c>
      <c r="N17" s="14">
        <f>L17+M17</f>
        <v>58296710</v>
      </c>
      <c r="P17" s="3" t="s">
        <v>14</v>
      </c>
      <c r="Q17" s="2">
        <v>505</v>
      </c>
      <c r="R17" s="2">
        <v>4834</v>
      </c>
      <c r="S17" s="2">
        <v>467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254</v>
      </c>
      <c r="Z17" s="2">
        <v>0</v>
      </c>
      <c r="AA17" s="1">
        <f t="shared" si="1"/>
        <v>1226</v>
      </c>
      <c r="AB17" s="13">
        <f t="shared" si="1"/>
        <v>4834</v>
      </c>
      <c r="AC17" s="14">
        <f>AA17+AB17</f>
        <v>6060</v>
      </c>
      <c r="AE17" s="3" t="s">
        <v>14</v>
      </c>
      <c r="AF17" s="2">
        <f t="shared" si="2"/>
        <v>6839.1287128712866</v>
      </c>
      <c r="AG17" s="2">
        <f t="shared" si="2"/>
        <v>11057.04385601986</v>
      </c>
      <c r="AH17" s="2">
        <f t="shared" si="2"/>
        <v>2983.2976445396143</v>
      </c>
      <c r="AI17" s="2" t="str">
        <f t="shared" si="2"/>
        <v>N.A.</v>
      </c>
      <c r="AJ17" s="2" t="str">
        <f t="shared" si="2"/>
        <v>N.A.</v>
      </c>
      <c r="AK17" s="2" t="str">
        <f t="shared" si="2"/>
        <v>N.A.</v>
      </c>
      <c r="AL17" s="2" t="str">
        <f t="shared" si="2"/>
        <v>N.A.</v>
      </c>
      <c r="AM17" s="2" t="str">
        <f t="shared" si="2"/>
        <v>N.A.</v>
      </c>
      <c r="AN17" s="2">
        <f t="shared" si="2"/>
        <v>0</v>
      </c>
      <c r="AO17" s="2" t="str">
        <f t="shared" si="2"/>
        <v>N.A.</v>
      </c>
      <c r="AP17" s="15">
        <f t="shared" si="2"/>
        <v>3953.4747145187603</v>
      </c>
      <c r="AQ17" s="16">
        <f t="shared" si="2"/>
        <v>11057.04385601986</v>
      </c>
      <c r="AR17" s="14">
        <f t="shared" si="2"/>
        <v>9619.9191419141916</v>
      </c>
    </row>
    <row r="18" spans="1:44" ht="15" customHeight="1" thickBot="1" x14ac:dyDescent="0.3">
      <c r="A18" s="3" t="s">
        <v>15</v>
      </c>
      <c r="B18" s="2">
        <v>4583370</v>
      </c>
      <c r="C18" s="2"/>
      <c r="D18" s="2"/>
      <c r="E18" s="2"/>
      <c r="F18" s="2"/>
      <c r="G18" s="2">
        <v>179928</v>
      </c>
      <c r="H18" s="2">
        <v>10325007.999999998</v>
      </c>
      <c r="I18" s="2"/>
      <c r="J18" s="2">
        <v>0</v>
      </c>
      <c r="K18" s="2"/>
      <c r="L18" s="1">
        <f t="shared" si="0"/>
        <v>14908377.999999998</v>
      </c>
      <c r="M18" s="13">
        <f t="shared" si="0"/>
        <v>179928</v>
      </c>
      <c r="N18" s="14">
        <f>L18+M18</f>
        <v>15088305.999999998</v>
      </c>
      <c r="P18" s="3" t="s">
        <v>15</v>
      </c>
      <c r="Q18" s="2">
        <v>1442</v>
      </c>
      <c r="R18" s="2">
        <v>0</v>
      </c>
      <c r="S18" s="2">
        <v>0</v>
      </c>
      <c r="T18" s="2">
        <v>0</v>
      </c>
      <c r="U18" s="2">
        <v>0</v>
      </c>
      <c r="V18" s="2">
        <v>216</v>
      </c>
      <c r="W18" s="2">
        <v>4320</v>
      </c>
      <c r="X18" s="2">
        <v>0</v>
      </c>
      <c r="Y18" s="2">
        <v>899</v>
      </c>
      <c r="Z18" s="2">
        <v>0</v>
      </c>
      <c r="AA18" s="1">
        <f t="shared" si="1"/>
        <v>6661</v>
      </c>
      <c r="AB18" s="13">
        <f t="shared" si="1"/>
        <v>216</v>
      </c>
      <c r="AC18" s="22">
        <f>AA18+AB18</f>
        <v>6877</v>
      </c>
      <c r="AE18" s="3" t="s">
        <v>15</v>
      </c>
      <c r="AF18" s="2">
        <f t="shared" si="2"/>
        <v>3178.4812760055479</v>
      </c>
      <c r="AG18" s="2" t="str">
        <f t="shared" si="2"/>
        <v>N.A.</v>
      </c>
      <c r="AH18" s="2" t="str">
        <f t="shared" si="2"/>
        <v>N.A.</v>
      </c>
      <c r="AI18" s="2" t="str">
        <f t="shared" si="2"/>
        <v>N.A.</v>
      </c>
      <c r="AJ18" s="2" t="str">
        <f t="shared" si="2"/>
        <v>N.A.</v>
      </c>
      <c r="AK18" s="2">
        <f t="shared" si="2"/>
        <v>833</v>
      </c>
      <c r="AL18" s="2">
        <f t="shared" si="2"/>
        <v>2390.0481481481479</v>
      </c>
      <c r="AM18" s="2" t="str">
        <f t="shared" si="2"/>
        <v>N.A.</v>
      </c>
      <c r="AN18" s="2">
        <f t="shared" si="2"/>
        <v>0</v>
      </c>
      <c r="AO18" s="2" t="str">
        <f t="shared" si="2"/>
        <v>N.A.</v>
      </c>
      <c r="AP18" s="15">
        <f t="shared" si="2"/>
        <v>2238.1591352649748</v>
      </c>
      <c r="AQ18" s="16">
        <f t="shared" si="2"/>
        <v>833</v>
      </c>
      <c r="AR18" s="14">
        <f t="shared" si="2"/>
        <v>2194.0244292569432</v>
      </c>
    </row>
    <row r="19" spans="1:44" ht="15" customHeight="1" thickBot="1" x14ac:dyDescent="0.3">
      <c r="A19" s="4" t="s">
        <v>16</v>
      </c>
      <c r="B19" s="2">
        <v>27387345</v>
      </c>
      <c r="C19" s="2">
        <v>53449750</v>
      </c>
      <c r="D19" s="2">
        <v>2266960</v>
      </c>
      <c r="E19" s="2"/>
      <c r="F19" s="2"/>
      <c r="G19" s="2">
        <v>179928</v>
      </c>
      <c r="H19" s="2">
        <v>43320538</v>
      </c>
      <c r="I19" s="2"/>
      <c r="J19" s="2">
        <v>0</v>
      </c>
      <c r="K19" s="2"/>
      <c r="L19" s="1">
        <f t="shared" ref="L19" si="3">B19+D19+F19+H19+J19</f>
        <v>72974843</v>
      </c>
      <c r="M19" s="13">
        <f t="shared" ref="M19" si="4">C19+E19+G19+I19+K19</f>
        <v>53629678</v>
      </c>
      <c r="N19" s="22">
        <f>L19+M19</f>
        <v>126604521</v>
      </c>
      <c r="P19" s="4" t="s">
        <v>16</v>
      </c>
      <c r="Q19" s="2">
        <v>5552</v>
      </c>
      <c r="R19" s="2">
        <v>4834</v>
      </c>
      <c r="S19" s="2">
        <v>1229</v>
      </c>
      <c r="T19" s="2">
        <v>0</v>
      </c>
      <c r="U19" s="2">
        <v>0</v>
      </c>
      <c r="V19" s="2">
        <v>216</v>
      </c>
      <c r="W19" s="2">
        <v>10313</v>
      </c>
      <c r="X19" s="2">
        <v>0</v>
      </c>
      <c r="Y19" s="2">
        <v>1839</v>
      </c>
      <c r="Z19" s="2">
        <v>0</v>
      </c>
      <c r="AA19" s="1">
        <f t="shared" ref="AA19" si="5">Q19+S19+U19+W19+Y19</f>
        <v>18933</v>
      </c>
      <c r="AB19" s="13">
        <f t="shared" ref="AB19" si="6">R19+T19+V19+X19+Z19</f>
        <v>5050</v>
      </c>
      <c r="AC19" s="14">
        <f>AA19+AB19</f>
        <v>23983</v>
      </c>
      <c r="AE19" s="4" t="s">
        <v>16</v>
      </c>
      <c r="AF19" s="2">
        <f t="shared" ref="AF19:AO19" si="7">IFERROR(B19/Q19, "N.A.")</f>
        <v>4932.8791426512971</v>
      </c>
      <c r="AG19" s="2">
        <f t="shared" si="7"/>
        <v>11057.04385601986</v>
      </c>
      <c r="AH19" s="2">
        <f t="shared" si="7"/>
        <v>1844.5565500406835</v>
      </c>
      <c r="AI19" s="2" t="str">
        <f t="shared" si="7"/>
        <v>N.A.</v>
      </c>
      <c r="AJ19" s="2" t="str">
        <f t="shared" si="7"/>
        <v>N.A.</v>
      </c>
      <c r="AK19" s="2">
        <f t="shared" si="7"/>
        <v>833</v>
      </c>
      <c r="AL19" s="2">
        <f t="shared" si="7"/>
        <v>4200.5757781440898</v>
      </c>
      <c r="AM19" s="2" t="str">
        <f t="shared" si="7"/>
        <v>N.A.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3854.3729467068083</v>
      </c>
      <c r="AQ19" s="16">
        <f t="shared" ref="AQ19" si="9">IFERROR(M19/AB19, "N.A.")</f>
        <v>10619.738217821781</v>
      </c>
      <c r="AR19" s="14">
        <f t="shared" ref="AR19" si="10">IFERROR(N19/AC19, "N.A.")</f>
        <v>5278.9276153942374</v>
      </c>
    </row>
    <row r="20" spans="1:44" ht="15" customHeight="1" thickBot="1" x14ac:dyDescent="0.3">
      <c r="A20" s="5" t="s">
        <v>0</v>
      </c>
      <c r="B20" s="28">
        <f>B19+C19</f>
        <v>80837095</v>
      </c>
      <c r="C20" s="30"/>
      <c r="D20" s="28">
        <f>D19+E19</f>
        <v>2266960</v>
      </c>
      <c r="E20" s="30"/>
      <c r="F20" s="28">
        <f>F19+G19</f>
        <v>179928</v>
      </c>
      <c r="G20" s="30"/>
      <c r="H20" s="28">
        <f>H19+I19</f>
        <v>43320538</v>
      </c>
      <c r="I20" s="30"/>
      <c r="J20" s="28">
        <f>J19+K19</f>
        <v>0</v>
      </c>
      <c r="K20" s="30"/>
      <c r="L20" s="28">
        <f>L19+M19</f>
        <v>126604521</v>
      </c>
      <c r="M20" s="29"/>
      <c r="N20" s="23">
        <f>B20+D20+F20+H20+J20</f>
        <v>126604521</v>
      </c>
      <c r="P20" s="5" t="s">
        <v>0</v>
      </c>
      <c r="Q20" s="28">
        <f>Q19+R19</f>
        <v>10386</v>
      </c>
      <c r="R20" s="30"/>
      <c r="S20" s="28">
        <f>S19+T19</f>
        <v>1229</v>
      </c>
      <c r="T20" s="30"/>
      <c r="U20" s="28">
        <f>U19+V19</f>
        <v>216</v>
      </c>
      <c r="V20" s="30"/>
      <c r="W20" s="28">
        <f>W19+X19</f>
        <v>10313</v>
      </c>
      <c r="X20" s="30"/>
      <c r="Y20" s="28">
        <f>Y19+Z19</f>
        <v>1839</v>
      </c>
      <c r="Z20" s="30"/>
      <c r="AA20" s="28">
        <f>AA19+AB19</f>
        <v>23983</v>
      </c>
      <c r="AB20" s="30"/>
      <c r="AC20" s="24">
        <f>Q20+S20+U20+W20+Y20</f>
        <v>23983</v>
      </c>
      <c r="AE20" s="5" t="s">
        <v>0</v>
      </c>
      <c r="AF20" s="31">
        <f>IFERROR(B20/Q20,"N.A.")</f>
        <v>7783.2750818409395</v>
      </c>
      <c r="AG20" s="32"/>
      <c r="AH20" s="31">
        <f>IFERROR(D20/S20,"N.A.")</f>
        <v>1844.5565500406835</v>
      </c>
      <c r="AI20" s="32"/>
      <c r="AJ20" s="31">
        <f>IFERROR(F20/U20,"N.A.")</f>
        <v>833</v>
      </c>
      <c r="AK20" s="32"/>
      <c r="AL20" s="31">
        <f>IFERROR(H20/W20,"N.A.")</f>
        <v>4200.5757781440898</v>
      </c>
      <c r="AM20" s="32"/>
      <c r="AN20" s="31">
        <f>IFERROR(J20/Y20,"N.A.")</f>
        <v>0</v>
      </c>
      <c r="AO20" s="32"/>
      <c r="AP20" s="31">
        <f>IFERROR(L20/AA20,"N.A.")</f>
        <v>5278.9276153942374</v>
      </c>
      <c r="AQ20" s="32"/>
      <c r="AR20" s="17">
        <f>IFERROR(N20/AC20, "N.A.")</f>
        <v>5278.9276153942374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14104430</v>
      </c>
      <c r="C27" s="2"/>
      <c r="D27" s="2">
        <v>873759.99999999988</v>
      </c>
      <c r="E27" s="2"/>
      <c r="F27" s="2"/>
      <c r="G27" s="2"/>
      <c r="H27" s="2">
        <v>15575890</v>
      </c>
      <c r="I27" s="2"/>
      <c r="J27" s="2">
        <v>0</v>
      </c>
      <c r="K27" s="2"/>
      <c r="L27" s="1">
        <f t="shared" ref="L27:M30" si="11">B27+D27+F27+H27+J27</f>
        <v>30554080</v>
      </c>
      <c r="M27" s="13">
        <f t="shared" si="11"/>
        <v>0</v>
      </c>
      <c r="N27" s="14">
        <f>L27+M27</f>
        <v>30554080</v>
      </c>
      <c r="P27" s="3" t="s">
        <v>12</v>
      </c>
      <c r="Q27" s="2">
        <v>1909</v>
      </c>
      <c r="R27" s="2">
        <v>0</v>
      </c>
      <c r="S27" s="2">
        <v>762</v>
      </c>
      <c r="T27" s="2">
        <v>0</v>
      </c>
      <c r="U27" s="2">
        <v>0</v>
      </c>
      <c r="V27" s="2">
        <v>0</v>
      </c>
      <c r="W27" s="2">
        <v>2496</v>
      </c>
      <c r="X27" s="2">
        <v>0</v>
      </c>
      <c r="Y27" s="2">
        <v>470</v>
      </c>
      <c r="Z27" s="2">
        <v>0</v>
      </c>
      <c r="AA27" s="1">
        <f t="shared" ref="AA27:AB30" si="12">Q27+S27+U27+W27+Y27</f>
        <v>5637</v>
      </c>
      <c r="AB27" s="13">
        <f t="shared" si="12"/>
        <v>0</v>
      </c>
      <c r="AC27" s="14">
        <f>AA27+AB27</f>
        <v>5637</v>
      </c>
      <c r="AE27" s="3" t="s">
        <v>12</v>
      </c>
      <c r="AF27" s="2">
        <f t="shared" ref="AF27:AR30" si="13">IFERROR(B27/Q27, "N.A.")</f>
        <v>7388.3865898376116</v>
      </c>
      <c r="AG27" s="2" t="str">
        <f t="shared" si="13"/>
        <v>N.A.</v>
      </c>
      <c r="AH27" s="2">
        <f t="shared" si="13"/>
        <v>1146.6666666666665</v>
      </c>
      <c r="AI27" s="2" t="str">
        <f t="shared" si="13"/>
        <v>N.A.</v>
      </c>
      <c r="AJ27" s="2" t="str">
        <f t="shared" si="13"/>
        <v>N.A.</v>
      </c>
      <c r="AK27" s="2" t="str">
        <f t="shared" si="13"/>
        <v>N.A.</v>
      </c>
      <c r="AL27" s="2">
        <f t="shared" si="13"/>
        <v>6240.3405448717949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5420.2731949618592</v>
      </c>
      <c r="AQ27" s="16" t="str">
        <f t="shared" si="13"/>
        <v>N.A.</v>
      </c>
      <c r="AR27" s="14">
        <f t="shared" si="13"/>
        <v>5420.2731949618592</v>
      </c>
    </row>
    <row r="28" spans="1:44" ht="15" customHeight="1" thickBot="1" x14ac:dyDescent="0.3">
      <c r="A28" s="3" t="s">
        <v>13</v>
      </c>
      <c r="B28" s="2">
        <v>323790</v>
      </c>
      <c r="C28" s="2"/>
      <c r="D28" s="2"/>
      <c r="E28" s="2"/>
      <c r="F28" s="2"/>
      <c r="G28" s="2"/>
      <c r="H28" s="2"/>
      <c r="I28" s="2"/>
      <c r="J28" s="2"/>
      <c r="K28" s="2"/>
      <c r="L28" s="1">
        <f t="shared" si="11"/>
        <v>323790</v>
      </c>
      <c r="M28" s="13">
        <f t="shared" si="11"/>
        <v>0</v>
      </c>
      <c r="N28" s="14">
        <f>L28+M28</f>
        <v>323790</v>
      </c>
      <c r="P28" s="3" t="s">
        <v>13</v>
      </c>
      <c r="Q28" s="2">
        <v>251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251</v>
      </c>
      <c r="AB28" s="13">
        <f t="shared" si="12"/>
        <v>0</v>
      </c>
      <c r="AC28" s="14">
        <f>AA28+AB28</f>
        <v>251</v>
      </c>
      <c r="AE28" s="3" t="s">
        <v>13</v>
      </c>
      <c r="AF28" s="2">
        <f t="shared" si="13"/>
        <v>1290</v>
      </c>
      <c r="AG28" s="2" t="str">
        <f t="shared" si="13"/>
        <v>N.A.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>
        <f t="shared" si="13"/>
        <v>1290</v>
      </c>
      <c r="AQ28" s="16" t="str">
        <f t="shared" si="13"/>
        <v>N.A.</v>
      </c>
      <c r="AR28" s="14">
        <f t="shared" si="13"/>
        <v>1290</v>
      </c>
    </row>
    <row r="29" spans="1:44" ht="15" customHeight="1" thickBot="1" x14ac:dyDescent="0.3">
      <c r="A29" s="3" t="s">
        <v>14</v>
      </c>
      <c r="B29" s="2">
        <v>3453760</v>
      </c>
      <c r="C29" s="2">
        <v>44155750</v>
      </c>
      <c r="D29" s="2">
        <v>0</v>
      </c>
      <c r="E29" s="2"/>
      <c r="F29" s="2"/>
      <c r="G29" s="2"/>
      <c r="H29" s="2"/>
      <c r="I29" s="2"/>
      <c r="J29" s="2"/>
      <c r="K29" s="2"/>
      <c r="L29" s="1">
        <f t="shared" si="11"/>
        <v>3453760</v>
      </c>
      <c r="M29" s="13">
        <f t="shared" si="11"/>
        <v>44155750</v>
      </c>
      <c r="N29" s="14">
        <f>L29+M29</f>
        <v>47609510</v>
      </c>
      <c r="P29" s="3" t="s">
        <v>14</v>
      </c>
      <c r="Q29" s="2">
        <v>251</v>
      </c>
      <c r="R29" s="2">
        <v>3354</v>
      </c>
      <c r="S29" s="2">
        <v>251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1">
        <f t="shared" si="12"/>
        <v>502</v>
      </c>
      <c r="AB29" s="13">
        <f t="shared" si="12"/>
        <v>3354</v>
      </c>
      <c r="AC29" s="14">
        <f>AA29+AB29</f>
        <v>3856</v>
      </c>
      <c r="AE29" s="3" t="s">
        <v>14</v>
      </c>
      <c r="AF29" s="2">
        <f t="shared" si="13"/>
        <v>13760</v>
      </c>
      <c r="AG29" s="2">
        <f t="shared" si="13"/>
        <v>13165.101371496721</v>
      </c>
      <c r="AH29" s="2">
        <f t="shared" si="13"/>
        <v>0</v>
      </c>
      <c r="AI29" s="2" t="str">
        <f t="shared" si="13"/>
        <v>N.A.</v>
      </c>
      <c r="AJ29" s="2" t="str">
        <f t="shared" si="13"/>
        <v>N.A.</v>
      </c>
      <c r="AK29" s="2" t="str">
        <f t="shared" si="13"/>
        <v>N.A.</v>
      </c>
      <c r="AL29" s="2" t="str">
        <f t="shared" si="13"/>
        <v>N.A.</v>
      </c>
      <c r="AM29" s="2" t="str">
        <f t="shared" si="13"/>
        <v>N.A.</v>
      </c>
      <c r="AN29" s="2" t="str">
        <f t="shared" si="13"/>
        <v>N.A.</v>
      </c>
      <c r="AO29" s="2" t="str">
        <f t="shared" si="13"/>
        <v>N.A.</v>
      </c>
      <c r="AP29" s="15">
        <f t="shared" si="13"/>
        <v>6880</v>
      </c>
      <c r="AQ29" s="16">
        <f t="shared" si="13"/>
        <v>13165.101371496721</v>
      </c>
      <c r="AR29" s="14">
        <f t="shared" si="13"/>
        <v>12346.864626556016</v>
      </c>
    </row>
    <row r="30" spans="1:44" ht="15" customHeight="1" thickBot="1" x14ac:dyDescent="0.3">
      <c r="A30" s="3" t="s">
        <v>15</v>
      </c>
      <c r="B30" s="2">
        <v>4583370</v>
      </c>
      <c r="C30" s="2"/>
      <c r="D30" s="2"/>
      <c r="E30" s="2"/>
      <c r="F30" s="2"/>
      <c r="G30" s="2">
        <v>179928</v>
      </c>
      <c r="H30" s="2">
        <v>9656271.9999999981</v>
      </c>
      <c r="I30" s="2"/>
      <c r="J30" s="2">
        <v>0</v>
      </c>
      <c r="K30" s="2"/>
      <c r="L30" s="1">
        <f t="shared" si="11"/>
        <v>14239641.999999998</v>
      </c>
      <c r="M30" s="13">
        <f t="shared" si="11"/>
        <v>179928</v>
      </c>
      <c r="N30" s="14">
        <f>L30+M30</f>
        <v>14419569.999999998</v>
      </c>
      <c r="P30" s="3" t="s">
        <v>15</v>
      </c>
      <c r="Q30" s="2">
        <v>1442</v>
      </c>
      <c r="R30" s="2">
        <v>0</v>
      </c>
      <c r="S30" s="2">
        <v>0</v>
      </c>
      <c r="T30" s="2">
        <v>0</v>
      </c>
      <c r="U30" s="2">
        <v>0</v>
      </c>
      <c r="V30" s="2">
        <v>216</v>
      </c>
      <c r="W30" s="2">
        <v>3853</v>
      </c>
      <c r="X30" s="2">
        <v>0</v>
      </c>
      <c r="Y30" s="2">
        <v>899</v>
      </c>
      <c r="Z30" s="2">
        <v>0</v>
      </c>
      <c r="AA30" s="1">
        <f t="shared" si="12"/>
        <v>6194</v>
      </c>
      <c r="AB30" s="13">
        <f t="shared" si="12"/>
        <v>216</v>
      </c>
      <c r="AC30" s="22">
        <f>AA30+AB30</f>
        <v>6410</v>
      </c>
      <c r="AE30" s="3" t="s">
        <v>15</v>
      </c>
      <c r="AF30" s="2">
        <f t="shared" si="13"/>
        <v>3178.4812760055479</v>
      </c>
      <c r="AG30" s="2" t="str">
        <f t="shared" si="13"/>
        <v>N.A.</v>
      </c>
      <c r="AH30" s="2" t="str">
        <f t="shared" si="13"/>
        <v>N.A.</v>
      </c>
      <c r="AI30" s="2" t="str">
        <f t="shared" si="13"/>
        <v>N.A.</v>
      </c>
      <c r="AJ30" s="2" t="str">
        <f t="shared" si="13"/>
        <v>N.A.</v>
      </c>
      <c r="AK30" s="2">
        <f t="shared" si="13"/>
        <v>833</v>
      </c>
      <c r="AL30" s="2">
        <f t="shared" si="13"/>
        <v>2506.1697378665972</v>
      </c>
      <c r="AM30" s="2" t="str">
        <f t="shared" si="13"/>
        <v>N.A.</v>
      </c>
      <c r="AN30" s="2">
        <f t="shared" si="13"/>
        <v>0</v>
      </c>
      <c r="AO30" s="2" t="str">
        <f t="shared" si="13"/>
        <v>N.A.</v>
      </c>
      <c r="AP30" s="15">
        <f t="shared" si="13"/>
        <v>2298.9412334517274</v>
      </c>
      <c r="AQ30" s="16">
        <f t="shared" si="13"/>
        <v>833</v>
      </c>
      <c r="AR30" s="14">
        <f t="shared" si="13"/>
        <v>2249.5429017160682</v>
      </c>
    </row>
    <row r="31" spans="1:44" ht="15" customHeight="1" thickBot="1" x14ac:dyDescent="0.3">
      <c r="A31" s="4" t="s">
        <v>16</v>
      </c>
      <c r="B31" s="2">
        <v>22465350.000000004</v>
      </c>
      <c r="C31" s="2">
        <v>44155750</v>
      </c>
      <c r="D31" s="2">
        <v>873760</v>
      </c>
      <c r="E31" s="2"/>
      <c r="F31" s="2"/>
      <c r="G31" s="2">
        <v>179928</v>
      </c>
      <c r="H31" s="2">
        <v>25232162</v>
      </c>
      <c r="I31" s="2"/>
      <c r="J31" s="2">
        <v>0</v>
      </c>
      <c r="K31" s="2"/>
      <c r="L31" s="1">
        <f t="shared" ref="L31" si="14">B31+D31+F31+H31+J31</f>
        <v>48571272</v>
      </c>
      <c r="M31" s="13">
        <f t="shared" ref="M31" si="15">C31+E31+G31+I31+K31</f>
        <v>44335678</v>
      </c>
      <c r="N31" s="22">
        <f>L31+M31</f>
        <v>92906950</v>
      </c>
      <c r="P31" s="4" t="s">
        <v>16</v>
      </c>
      <c r="Q31" s="2">
        <v>3853</v>
      </c>
      <c r="R31" s="2">
        <v>3354</v>
      </c>
      <c r="S31" s="2">
        <v>1013</v>
      </c>
      <c r="T31" s="2">
        <v>0</v>
      </c>
      <c r="U31" s="2">
        <v>0</v>
      </c>
      <c r="V31" s="2">
        <v>216</v>
      </c>
      <c r="W31" s="2">
        <v>6349</v>
      </c>
      <c r="X31" s="2">
        <v>0</v>
      </c>
      <c r="Y31" s="2">
        <v>1369</v>
      </c>
      <c r="Z31" s="2">
        <v>0</v>
      </c>
      <c r="AA31" s="1">
        <f t="shared" ref="AA31" si="16">Q31+S31+U31+W31+Y31</f>
        <v>12584</v>
      </c>
      <c r="AB31" s="13">
        <f t="shared" ref="AB31" si="17">R31+T31+V31+X31+Z31</f>
        <v>3570</v>
      </c>
      <c r="AC31" s="14">
        <f>AA31+AB31</f>
        <v>16154</v>
      </c>
      <c r="AE31" s="4" t="s">
        <v>16</v>
      </c>
      <c r="AF31" s="2">
        <f t="shared" ref="AF31:AO31" si="18">IFERROR(B31/Q31, "N.A.")</f>
        <v>5830.6125097326767</v>
      </c>
      <c r="AG31" s="2">
        <f t="shared" si="18"/>
        <v>13165.101371496721</v>
      </c>
      <c r="AH31" s="2">
        <f t="shared" si="18"/>
        <v>862.54689042448172</v>
      </c>
      <c r="AI31" s="2" t="str">
        <f t="shared" si="18"/>
        <v>N.A.</v>
      </c>
      <c r="AJ31" s="2" t="str">
        <f t="shared" si="18"/>
        <v>N.A.</v>
      </c>
      <c r="AK31" s="2">
        <f t="shared" si="18"/>
        <v>833</v>
      </c>
      <c r="AL31" s="2">
        <f t="shared" si="18"/>
        <v>3974.1946763269807</v>
      </c>
      <c r="AM31" s="2" t="str">
        <f t="shared" si="18"/>
        <v>N.A.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3859.7641449459629</v>
      </c>
      <c r="AQ31" s="16">
        <f t="shared" ref="AQ31" si="20">IFERROR(M31/AB31, "N.A.")</f>
        <v>12418.957422969188</v>
      </c>
      <c r="AR31" s="14">
        <f t="shared" ref="AR31" si="21">IFERROR(N31/AC31, "N.A.")</f>
        <v>5751.3278444967191</v>
      </c>
    </row>
    <row r="32" spans="1:44" ht="15" customHeight="1" thickBot="1" x14ac:dyDescent="0.3">
      <c r="A32" s="5" t="s">
        <v>0</v>
      </c>
      <c r="B32" s="28">
        <f>B31+C31</f>
        <v>66621100</v>
      </c>
      <c r="C32" s="30"/>
      <c r="D32" s="28">
        <f>D31+E31</f>
        <v>873760</v>
      </c>
      <c r="E32" s="30"/>
      <c r="F32" s="28">
        <f>F31+G31</f>
        <v>179928</v>
      </c>
      <c r="G32" s="30"/>
      <c r="H32" s="28">
        <f>H31+I31</f>
        <v>25232162</v>
      </c>
      <c r="I32" s="30"/>
      <c r="J32" s="28">
        <f>J31+K31</f>
        <v>0</v>
      </c>
      <c r="K32" s="30"/>
      <c r="L32" s="28">
        <f>L31+M31</f>
        <v>92906950</v>
      </c>
      <c r="M32" s="29"/>
      <c r="N32" s="23">
        <f>B32+D32+F32+H32+J32</f>
        <v>92906950</v>
      </c>
      <c r="P32" s="5" t="s">
        <v>0</v>
      </c>
      <c r="Q32" s="28">
        <f>Q31+R31</f>
        <v>7207</v>
      </c>
      <c r="R32" s="30"/>
      <c r="S32" s="28">
        <f>S31+T31</f>
        <v>1013</v>
      </c>
      <c r="T32" s="30"/>
      <c r="U32" s="28">
        <f>U31+V31</f>
        <v>216</v>
      </c>
      <c r="V32" s="30"/>
      <c r="W32" s="28">
        <f>W31+X31</f>
        <v>6349</v>
      </c>
      <c r="X32" s="30"/>
      <c r="Y32" s="28">
        <f>Y31+Z31</f>
        <v>1369</v>
      </c>
      <c r="Z32" s="30"/>
      <c r="AA32" s="28">
        <f>AA31+AB31</f>
        <v>16154</v>
      </c>
      <c r="AB32" s="30"/>
      <c r="AC32" s="24">
        <f>Q32+S32+U32+W32+Y32</f>
        <v>16154</v>
      </c>
      <c r="AE32" s="5" t="s">
        <v>0</v>
      </c>
      <c r="AF32" s="31">
        <f>IFERROR(B32/Q32,"N.A.")</f>
        <v>9243.9433883724159</v>
      </c>
      <c r="AG32" s="32"/>
      <c r="AH32" s="31">
        <f>IFERROR(D32/S32,"N.A.")</f>
        <v>862.54689042448172</v>
      </c>
      <c r="AI32" s="32"/>
      <c r="AJ32" s="31">
        <f>IFERROR(F32/U32,"N.A.")</f>
        <v>833</v>
      </c>
      <c r="AK32" s="32"/>
      <c r="AL32" s="31">
        <f>IFERROR(H32/W32,"N.A.")</f>
        <v>3974.1946763269807</v>
      </c>
      <c r="AM32" s="32"/>
      <c r="AN32" s="31">
        <f>IFERROR(J32/Y32,"N.A.")</f>
        <v>0</v>
      </c>
      <c r="AO32" s="32"/>
      <c r="AP32" s="31">
        <f>IFERROR(L32/AA32,"N.A.")</f>
        <v>5751.3278444967191</v>
      </c>
      <c r="AQ32" s="32"/>
      <c r="AR32" s="17">
        <f>IFERROR(N32/AC32, "N.A.")</f>
        <v>5751.3278444967191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4266675</v>
      </c>
      <c r="C39" s="2"/>
      <c r="D39" s="2"/>
      <c r="E39" s="2"/>
      <c r="F39" s="2"/>
      <c r="G39" s="2"/>
      <c r="H39" s="2">
        <v>17419640</v>
      </c>
      <c r="I39" s="2"/>
      <c r="J39" s="2">
        <v>0</v>
      </c>
      <c r="K39" s="2"/>
      <c r="L39" s="1">
        <f t="shared" ref="L39:M42" si="22">B39+D39+F39+H39+J39</f>
        <v>21686315</v>
      </c>
      <c r="M39" s="13">
        <f t="shared" si="22"/>
        <v>0</v>
      </c>
      <c r="N39" s="14">
        <f>L39+M39</f>
        <v>21686315</v>
      </c>
      <c r="P39" s="3" t="s">
        <v>12</v>
      </c>
      <c r="Q39" s="2">
        <v>937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3497</v>
      </c>
      <c r="X39" s="2">
        <v>0</v>
      </c>
      <c r="Y39" s="2">
        <v>216</v>
      </c>
      <c r="Z39" s="2">
        <v>0</v>
      </c>
      <c r="AA39" s="1">
        <f t="shared" ref="AA39:AB42" si="23">Q39+S39+U39+W39+Y39</f>
        <v>4650</v>
      </c>
      <c r="AB39" s="13">
        <f t="shared" si="23"/>
        <v>0</v>
      </c>
      <c r="AC39" s="14">
        <f>AA39+AB39</f>
        <v>4650</v>
      </c>
      <c r="AE39" s="3" t="s">
        <v>12</v>
      </c>
      <c r="AF39" s="2">
        <f t="shared" ref="AF39:AR42" si="24">IFERROR(B39/Q39, "N.A.")</f>
        <v>4553.5485592315899</v>
      </c>
      <c r="AG39" s="2" t="str">
        <f t="shared" si="24"/>
        <v>N.A.</v>
      </c>
      <c r="AH39" s="2" t="str">
        <f t="shared" si="24"/>
        <v>N.A.</v>
      </c>
      <c r="AI39" s="2" t="str">
        <f t="shared" si="24"/>
        <v>N.A.</v>
      </c>
      <c r="AJ39" s="2" t="str">
        <f t="shared" si="24"/>
        <v>N.A.</v>
      </c>
      <c r="AK39" s="2" t="str">
        <f t="shared" si="24"/>
        <v>N.A.</v>
      </c>
      <c r="AL39" s="2">
        <f t="shared" si="24"/>
        <v>4981.3096940234491</v>
      </c>
      <c r="AM39" s="2" t="str">
        <f t="shared" si="24"/>
        <v>N.A.</v>
      </c>
      <c r="AN39" s="2">
        <f t="shared" si="24"/>
        <v>0</v>
      </c>
      <c r="AO39" s="2" t="str">
        <f t="shared" si="24"/>
        <v>N.A.</v>
      </c>
      <c r="AP39" s="15">
        <f t="shared" si="24"/>
        <v>4663.7236559139783</v>
      </c>
      <c r="AQ39" s="16" t="str">
        <f t="shared" si="24"/>
        <v>N.A.</v>
      </c>
      <c r="AR39" s="14">
        <f t="shared" si="24"/>
        <v>4663.7236559139783</v>
      </c>
    </row>
    <row r="40" spans="1:44" ht="15" customHeight="1" thickBot="1" x14ac:dyDescent="0.3">
      <c r="A40" s="3" t="s">
        <v>13</v>
      </c>
      <c r="B40" s="2">
        <v>655320</v>
      </c>
      <c r="C40" s="2"/>
      <c r="D40" s="2"/>
      <c r="E40" s="2"/>
      <c r="F40" s="2"/>
      <c r="G40" s="2"/>
      <c r="H40" s="2"/>
      <c r="I40" s="2"/>
      <c r="J40" s="2"/>
      <c r="K40" s="2"/>
      <c r="L40" s="1">
        <f t="shared" si="22"/>
        <v>655320</v>
      </c>
      <c r="M40" s="13">
        <f t="shared" si="22"/>
        <v>0</v>
      </c>
      <c r="N40" s="14">
        <f>L40+M40</f>
        <v>655320</v>
      </c>
      <c r="P40" s="3" t="s">
        <v>13</v>
      </c>
      <c r="Q40" s="2">
        <v>508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508</v>
      </c>
      <c r="AB40" s="13">
        <f t="shared" si="23"/>
        <v>0</v>
      </c>
      <c r="AC40" s="14">
        <f>AA40+AB40</f>
        <v>508</v>
      </c>
      <c r="AE40" s="3" t="s">
        <v>13</v>
      </c>
      <c r="AF40" s="2">
        <f t="shared" si="24"/>
        <v>1290</v>
      </c>
      <c r="AG40" s="2" t="str">
        <f t="shared" si="24"/>
        <v>N.A.</v>
      </c>
      <c r="AH40" s="2" t="str">
        <f t="shared" si="24"/>
        <v>N.A.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1290</v>
      </c>
      <c r="AQ40" s="16" t="str">
        <f t="shared" si="24"/>
        <v>N.A.</v>
      </c>
      <c r="AR40" s="14">
        <f t="shared" si="24"/>
        <v>1290</v>
      </c>
    </row>
    <row r="41" spans="1:44" ht="15" customHeight="1" thickBot="1" x14ac:dyDescent="0.3">
      <c r="A41" s="3" t="s">
        <v>14</v>
      </c>
      <c r="B41" s="2">
        <v>0</v>
      </c>
      <c r="C41" s="2">
        <v>9294000</v>
      </c>
      <c r="D41" s="2">
        <v>1393200</v>
      </c>
      <c r="E41" s="2"/>
      <c r="F41" s="2"/>
      <c r="G41" s="2"/>
      <c r="H41" s="2"/>
      <c r="I41" s="2"/>
      <c r="J41" s="2">
        <v>0</v>
      </c>
      <c r="K41" s="2"/>
      <c r="L41" s="1">
        <f t="shared" si="22"/>
        <v>1393200</v>
      </c>
      <c r="M41" s="13">
        <f t="shared" si="22"/>
        <v>9294000</v>
      </c>
      <c r="N41" s="14">
        <f>L41+M41</f>
        <v>10687200</v>
      </c>
      <c r="P41" s="3" t="s">
        <v>14</v>
      </c>
      <c r="Q41" s="2">
        <v>254</v>
      </c>
      <c r="R41" s="2">
        <v>1480</v>
      </c>
      <c r="S41" s="2">
        <v>216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254</v>
      </c>
      <c r="Z41" s="2">
        <v>0</v>
      </c>
      <c r="AA41" s="1">
        <f t="shared" si="23"/>
        <v>724</v>
      </c>
      <c r="AB41" s="13">
        <f t="shared" si="23"/>
        <v>1480</v>
      </c>
      <c r="AC41" s="14">
        <f>AA41+AB41</f>
        <v>2204</v>
      </c>
      <c r="AE41" s="3" t="s">
        <v>14</v>
      </c>
      <c r="AF41" s="2">
        <f t="shared" si="24"/>
        <v>0</v>
      </c>
      <c r="AG41" s="2">
        <f t="shared" si="24"/>
        <v>6279.72972972973</v>
      </c>
      <c r="AH41" s="2">
        <f t="shared" si="24"/>
        <v>6450</v>
      </c>
      <c r="AI41" s="2" t="str">
        <f t="shared" si="24"/>
        <v>N.A.</v>
      </c>
      <c r="AJ41" s="2" t="str">
        <f t="shared" si="24"/>
        <v>N.A.</v>
      </c>
      <c r="AK41" s="2" t="str">
        <f t="shared" si="24"/>
        <v>N.A.</v>
      </c>
      <c r="AL41" s="2" t="str">
        <f t="shared" si="24"/>
        <v>N.A.</v>
      </c>
      <c r="AM41" s="2" t="str">
        <f t="shared" si="24"/>
        <v>N.A.</v>
      </c>
      <c r="AN41" s="2">
        <f t="shared" si="24"/>
        <v>0</v>
      </c>
      <c r="AO41" s="2" t="str">
        <f t="shared" si="24"/>
        <v>N.A.</v>
      </c>
      <c r="AP41" s="15">
        <f t="shared" si="24"/>
        <v>1924.3093922651933</v>
      </c>
      <c r="AQ41" s="16">
        <f t="shared" si="24"/>
        <v>6279.72972972973</v>
      </c>
      <c r="AR41" s="14">
        <f t="shared" si="24"/>
        <v>4849.0018148820327</v>
      </c>
    </row>
    <row r="42" spans="1:44" ht="15" customHeight="1" thickBot="1" x14ac:dyDescent="0.3">
      <c r="A42" s="3" t="s">
        <v>15</v>
      </c>
      <c r="B42" s="2"/>
      <c r="C42" s="2"/>
      <c r="D42" s="2"/>
      <c r="E42" s="2"/>
      <c r="F42" s="2"/>
      <c r="G42" s="2"/>
      <c r="H42" s="2">
        <v>668735.99999999988</v>
      </c>
      <c r="I42" s="2"/>
      <c r="J42" s="2"/>
      <c r="K42" s="2"/>
      <c r="L42" s="1">
        <f t="shared" si="22"/>
        <v>668735.99999999988</v>
      </c>
      <c r="M42" s="13">
        <f t="shared" si="22"/>
        <v>0</v>
      </c>
      <c r="N42" s="14">
        <f>L42+M42</f>
        <v>668735.99999999988</v>
      </c>
      <c r="P42" s="3" t="s">
        <v>15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467</v>
      </c>
      <c r="X42" s="2">
        <v>0</v>
      </c>
      <c r="Y42" s="2">
        <v>0</v>
      </c>
      <c r="Z42" s="2">
        <v>0</v>
      </c>
      <c r="AA42" s="1">
        <f t="shared" si="23"/>
        <v>467</v>
      </c>
      <c r="AB42" s="13">
        <f t="shared" si="23"/>
        <v>0</v>
      </c>
      <c r="AC42" s="14">
        <f>AA42+AB42</f>
        <v>467</v>
      </c>
      <c r="AE42" s="3" t="s">
        <v>15</v>
      </c>
      <c r="AF42" s="2" t="str">
        <f t="shared" si="24"/>
        <v>N.A.</v>
      </c>
      <c r="AG42" s="2" t="str">
        <f t="shared" si="24"/>
        <v>N.A.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>
        <f t="shared" si="24"/>
        <v>1431.9828693790148</v>
      </c>
      <c r="AM42" s="2" t="str">
        <f t="shared" si="24"/>
        <v>N.A.</v>
      </c>
      <c r="AN42" s="2" t="str">
        <f t="shared" si="24"/>
        <v>N.A.</v>
      </c>
      <c r="AO42" s="2" t="str">
        <f t="shared" si="24"/>
        <v>N.A.</v>
      </c>
      <c r="AP42" s="15">
        <f t="shared" si="24"/>
        <v>1431.9828693790148</v>
      </c>
      <c r="AQ42" s="16" t="str">
        <f t="shared" si="24"/>
        <v>N.A.</v>
      </c>
      <c r="AR42" s="14">
        <f t="shared" si="24"/>
        <v>1431.9828693790148</v>
      </c>
    </row>
    <row r="43" spans="1:44" ht="15" customHeight="1" thickBot="1" x14ac:dyDescent="0.3">
      <c r="A43" s="4" t="s">
        <v>16</v>
      </c>
      <c r="B43" s="2">
        <v>4921995</v>
      </c>
      <c r="C43" s="2">
        <v>9294000</v>
      </c>
      <c r="D43" s="2">
        <v>1393200</v>
      </c>
      <c r="E43" s="2"/>
      <c r="F43" s="2"/>
      <c r="G43" s="2"/>
      <c r="H43" s="2">
        <v>18088376</v>
      </c>
      <c r="I43" s="2"/>
      <c r="J43" s="2">
        <v>0</v>
      </c>
      <c r="K43" s="2"/>
      <c r="L43" s="1">
        <f t="shared" ref="L43" si="25">B43+D43+F43+H43+J43</f>
        <v>24403571</v>
      </c>
      <c r="M43" s="13">
        <f t="shared" ref="M43" si="26">C43+E43+G43+I43+K43</f>
        <v>9294000</v>
      </c>
      <c r="N43" s="22">
        <f>L43+M43</f>
        <v>33697571</v>
      </c>
      <c r="P43" s="4" t="s">
        <v>16</v>
      </c>
      <c r="Q43" s="2">
        <v>1699</v>
      </c>
      <c r="R43" s="2">
        <v>1480</v>
      </c>
      <c r="S43" s="2">
        <v>216</v>
      </c>
      <c r="T43" s="2">
        <v>0</v>
      </c>
      <c r="U43" s="2">
        <v>0</v>
      </c>
      <c r="V43" s="2">
        <v>0</v>
      </c>
      <c r="W43" s="2">
        <v>3964</v>
      </c>
      <c r="X43" s="2">
        <v>0</v>
      </c>
      <c r="Y43" s="2">
        <v>470</v>
      </c>
      <c r="Z43" s="2">
        <v>0</v>
      </c>
      <c r="AA43" s="1">
        <f t="shared" ref="AA43" si="27">Q43+S43+U43+W43+Y43</f>
        <v>6349</v>
      </c>
      <c r="AB43" s="13">
        <f t="shared" ref="AB43" si="28">R43+T43+V43+X43+Z43</f>
        <v>1480</v>
      </c>
      <c r="AC43" s="22">
        <f>AA43+AB43</f>
        <v>7829</v>
      </c>
      <c r="AE43" s="4" t="s">
        <v>16</v>
      </c>
      <c r="AF43" s="2">
        <f t="shared" ref="AF43:AO43" si="29">IFERROR(B43/Q43, "N.A.")</f>
        <v>2896.9952913478519</v>
      </c>
      <c r="AG43" s="2">
        <f t="shared" si="29"/>
        <v>6279.72972972973</v>
      </c>
      <c r="AH43" s="2">
        <f t="shared" si="29"/>
        <v>6450</v>
      </c>
      <c r="AI43" s="2" t="str">
        <f t="shared" si="29"/>
        <v>N.A.</v>
      </c>
      <c r="AJ43" s="2" t="str">
        <f t="shared" si="29"/>
        <v>N.A.</v>
      </c>
      <c r="AK43" s="2" t="str">
        <f t="shared" si="29"/>
        <v>N.A.</v>
      </c>
      <c r="AL43" s="2">
        <f t="shared" si="29"/>
        <v>4563.1624621594347</v>
      </c>
      <c r="AM43" s="2" t="str">
        <f t="shared" si="29"/>
        <v>N.A.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3843.6873523389509</v>
      </c>
      <c r="AQ43" s="16">
        <f t="shared" ref="AQ43" si="31">IFERROR(M43/AB43, "N.A.")</f>
        <v>6279.72972972973</v>
      </c>
      <c r="AR43" s="14">
        <f t="shared" ref="AR43" si="32">IFERROR(N43/AC43, "N.A.")</f>
        <v>4304.1986205134754</v>
      </c>
    </row>
    <row r="44" spans="1:44" ht="15" customHeight="1" thickBot="1" x14ac:dyDescent="0.3">
      <c r="A44" s="5" t="s">
        <v>0</v>
      </c>
      <c r="B44" s="28">
        <f>B43+C43</f>
        <v>14215995</v>
      </c>
      <c r="C44" s="30"/>
      <c r="D44" s="28">
        <f>D43+E43</f>
        <v>1393200</v>
      </c>
      <c r="E44" s="30"/>
      <c r="F44" s="28">
        <f>F43+G43</f>
        <v>0</v>
      </c>
      <c r="G44" s="30"/>
      <c r="H44" s="28">
        <f>H43+I43</f>
        <v>18088376</v>
      </c>
      <c r="I44" s="30"/>
      <c r="J44" s="28">
        <f>J43+K43</f>
        <v>0</v>
      </c>
      <c r="K44" s="30"/>
      <c r="L44" s="28">
        <f>L43+M43</f>
        <v>33697571</v>
      </c>
      <c r="M44" s="29"/>
      <c r="N44" s="23">
        <f>B44+D44+F44+H44+J44</f>
        <v>33697571</v>
      </c>
      <c r="P44" s="5" t="s">
        <v>0</v>
      </c>
      <c r="Q44" s="28">
        <f>Q43+R43</f>
        <v>3179</v>
      </c>
      <c r="R44" s="30"/>
      <c r="S44" s="28">
        <f>S43+T43</f>
        <v>216</v>
      </c>
      <c r="T44" s="30"/>
      <c r="U44" s="28">
        <f>U43+V43</f>
        <v>0</v>
      </c>
      <c r="V44" s="30"/>
      <c r="W44" s="28">
        <f>W43+X43</f>
        <v>3964</v>
      </c>
      <c r="X44" s="30"/>
      <c r="Y44" s="28">
        <f>Y43+Z43</f>
        <v>470</v>
      </c>
      <c r="Z44" s="30"/>
      <c r="AA44" s="28">
        <f>AA43+AB43</f>
        <v>7829</v>
      </c>
      <c r="AB44" s="29"/>
      <c r="AC44" s="23">
        <f>Q44+S44+U44+W44+Y44</f>
        <v>7829</v>
      </c>
      <c r="AE44" s="5" t="s">
        <v>0</v>
      </c>
      <c r="AF44" s="31">
        <f>IFERROR(B44/Q44,"N.A.")</f>
        <v>4471.8449197860964</v>
      </c>
      <c r="AG44" s="32"/>
      <c r="AH44" s="31">
        <f>IFERROR(D44/S44,"N.A.")</f>
        <v>6450</v>
      </c>
      <c r="AI44" s="32"/>
      <c r="AJ44" s="31" t="str">
        <f>IFERROR(F44/U44,"N.A.")</f>
        <v>N.A.</v>
      </c>
      <c r="AK44" s="32"/>
      <c r="AL44" s="31">
        <f>IFERROR(H44/W44,"N.A.")</f>
        <v>4563.1624621594347</v>
      </c>
      <c r="AM44" s="32"/>
      <c r="AN44" s="31">
        <f>IFERROR(J44/Y44,"N.A.")</f>
        <v>0</v>
      </c>
      <c r="AO44" s="32"/>
      <c r="AP44" s="31">
        <f>IFERROR(L44/AA44,"N.A.")</f>
        <v>4304.1986205134754</v>
      </c>
      <c r="AQ44" s="32"/>
      <c r="AR44" s="17">
        <f>IFERROR(N44/AC44, "N.A.")</f>
        <v>4304.1986205134754</v>
      </c>
    </row>
  </sheetData>
  <mergeCells count="144">
    <mergeCell ref="P11:P14"/>
    <mergeCell ref="Q11:AB11"/>
    <mergeCell ref="P35:P38"/>
    <mergeCell ref="Q35:AB35"/>
    <mergeCell ref="A35:A38"/>
    <mergeCell ref="B35:M35"/>
    <mergeCell ref="A11:A14"/>
    <mergeCell ref="B11:M11"/>
    <mergeCell ref="N11:N14"/>
    <mergeCell ref="A23:A26"/>
    <mergeCell ref="B23:M23"/>
    <mergeCell ref="N23:N26"/>
    <mergeCell ref="B13:C13"/>
    <mergeCell ref="D13:E13"/>
    <mergeCell ref="B25:C25"/>
    <mergeCell ref="D25:E25"/>
    <mergeCell ref="B37:C37"/>
    <mergeCell ref="D37:E37"/>
    <mergeCell ref="N35:N38"/>
    <mergeCell ref="B12:E12"/>
    <mergeCell ref="B36:E36"/>
    <mergeCell ref="F36:G37"/>
    <mergeCell ref="H36:I37"/>
    <mergeCell ref="P23:P26"/>
    <mergeCell ref="B44:C44"/>
    <mergeCell ref="D44:E44"/>
    <mergeCell ref="F44:G44"/>
    <mergeCell ref="H44:I44"/>
    <mergeCell ref="J44:K44"/>
    <mergeCell ref="L36:M37"/>
    <mergeCell ref="J36:K37"/>
    <mergeCell ref="B32:C32"/>
    <mergeCell ref="D32:E32"/>
    <mergeCell ref="F32:G32"/>
    <mergeCell ref="H32:I32"/>
    <mergeCell ref="L44:M44"/>
    <mergeCell ref="F12:G13"/>
    <mergeCell ref="H12:I13"/>
    <mergeCell ref="J12:K13"/>
    <mergeCell ref="L12:M13"/>
    <mergeCell ref="J32:K32"/>
    <mergeCell ref="B24:E24"/>
    <mergeCell ref="F24:G25"/>
    <mergeCell ref="H24:I25"/>
    <mergeCell ref="J24:K25"/>
    <mergeCell ref="L24:M25"/>
    <mergeCell ref="B20:C20"/>
    <mergeCell ref="D20:E20"/>
    <mergeCell ref="F20:G20"/>
    <mergeCell ref="H20:I20"/>
    <mergeCell ref="J20:K20"/>
    <mergeCell ref="L20:M20"/>
    <mergeCell ref="L32:M32"/>
    <mergeCell ref="AR11:AR14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Q13:R13"/>
    <mergeCell ref="S13:T13"/>
    <mergeCell ref="AF13:AG13"/>
    <mergeCell ref="AH13:AI13"/>
    <mergeCell ref="AC11:AC14"/>
    <mergeCell ref="AE11:AE14"/>
    <mergeCell ref="AF11:AQ11"/>
    <mergeCell ref="AF20:AG20"/>
    <mergeCell ref="AH20:AI20"/>
    <mergeCell ref="AJ20:AK20"/>
    <mergeCell ref="AL20:AM20"/>
    <mergeCell ref="AN20:AO20"/>
    <mergeCell ref="Q20:R20"/>
    <mergeCell ref="S20:T20"/>
    <mergeCell ref="U20:V20"/>
    <mergeCell ref="W20:X20"/>
    <mergeCell ref="Y20:Z20"/>
    <mergeCell ref="AA20:AB20"/>
    <mergeCell ref="AA32:AB32"/>
    <mergeCell ref="AR23:AR26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Q25:R25"/>
    <mergeCell ref="S25:T25"/>
    <mergeCell ref="AF25:AG25"/>
    <mergeCell ref="AH25:AI25"/>
    <mergeCell ref="AC23:AC26"/>
    <mergeCell ref="AE23:AE26"/>
    <mergeCell ref="AF23:AQ23"/>
    <mergeCell ref="Q23:AB23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L36:AM37"/>
    <mergeCell ref="AN36:AO37"/>
    <mergeCell ref="AP36:AQ37"/>
    <mergeCell ref="Q37:R37"/>
    <mergeCell ref="S37:T37"/>
    <mergeCell ref="AF37:AG37"/>
    <mergeCell ref="AH37:AI37"/>
    <mergeCell ref="AC35:AC38"/>
    <mergeCell ref="AE35:AE38"/>
    <mergeCell ref="AF35:AQ35"/>
    <mergeCell ref="AP20:AQ20"/>
    <mergeCell ref="AP32:AQ32"/>
    <mergeCell ref="AP44:AQ44"/>
    <mergeCell ref="AF44:AG44"/>
    <mergeCell ref="AH44:AI44"/>
    <mergeCell ref="AJ44:AK44"/>
    <mergeCell ref="AL44:AM44"/>
    <mergeCell ref="AN44:AO44"/>
    <mergeCell ref="Q44:R44"/>
    <mergeCell ref="S44:T44"/>
    <mergeCell ref="U44:V44"/>
    <mergeCell ref="W44:X44"/>
    <mergeCell ref="Y44:Z44"/>
    <mergeCell ref="AA44:AB44"/>
    <mergeCell ref="AF32:AG32"/>
    <mergeCell ref="AH32:AI32"/>
    <mergeCell ref="AJ32:AK32"/>
    <mergeCell ref="AL32:AM32"/>
    <mergeCell ref="AN32:AO32"/>
    <mergeCell ref="Q32:R32"/>
    <mergeCell ref="S32:T32"/>
    <mergeCell ref="U32:V32"/>
    <mergeCell ref="W32:X32"/>
    <mergeCell ref="Y32:Z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/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65386420.000000007</v>
      </c>
      <c r="C15" s="2"/>
      <c r="D15" s="2">
        <v>21720045</v>
      </c>
      <c r="E15" s="2"/>
      <c r="F15" s="2">
        <v>70316300</v>
      </c>
      <c r="G15" s="2"/>
      <c r="H15" s="2">
        <v>158593460</v>
      </c>
      <c r="I15" s="2"/>
      <c r="J15" s="2">
        <v>0</v>
      </c>
      <c r="K15" s="2"/>
      <c r="L15" s="1">
        <f t="shared" ref="L15:M18" si="0">B15+D15+F15+H15+J15</f>
        <v>316016225</v>
      </c>
      <c r="M15" s="13">
        <f t="shared" si="0"/>
        <v>0</v>
      </c>
      <c r="N15" s="14">
        <f>L15+M15</f>
        <v>316016225</v>
      </c>
      <c r="P15" s="3" t="s">
        <v>12</v>
      </c>
      <c r="Q15" s="2">
        <v>7469</v>
      </c>
      <c r="R15" s="2">
        <v>0</v>
      </c>
      <c r="S15" s="2">
        <v>2095</v>
      </c>
      <c r="T15" s="2">
        <v>0</v>
      </c>
      <c r="U15" s="2">
        <v>3458</v>
      </c>
      <c r="V15" s="2">
        <v>0</v>
      </c>
      <c r="W15" s="2">
        <v>18663</v>
      </c>
      <c r="X15" s="2">
        <v>0</v>
      </c>
      <c r="Y15" s="2">
        <v>1113</v>
      </c>
      <c r="Z15" s="2">
        <v>0</v>
      </c>
      <c r="AA15" s="1">
        <f t="shared" ref="AA15:AB18" si="1">Q15+S15+U15+W15+Y15</f>
        <v>32798</v>
      </c>
      <c r="AB15" s="13">
        <f t="shared" si="1"/>
        <v>0</v>
      </c>
      <c r="AC15" s="14">
        <f>AA15+AB15</f>
        <v>32798</v>
      </c>
      <c r="AE15" s="3" t="s">
        <v>12</v>
      </c>
      <c r="AF15" s="2">
        <f t="shared" ref="AF15:AR18" si="2">IFERROR(B15/Q15, "N.A.")</f>
        <v>8754.3740795287194</v>
      </c>
      <c r="AG15" s="2" t="str">
        <f t="shared" si="2"/>
        <v>N.A.</v>
      </c>
      <c r="AH15" s="2">
        <f t="shared" si="2"/>
        <v>10367.563245823389</v>
      </c>
      <c r="AI15" s="2" t="str">
        <f t="shared" si="2"/>
        <v>N.A.</v>
      </c>
      <c r="AJ15" s="2">
        <f t="shared" si="2"/>
        <v>20334.384037015618</v>
      </c>
      <c r="AK15" s="2" t="str">
        <f t="shared" si="2"/>
        <v>N.A.</v>
      </c>
      <c r="AL15" s="2">
        <f t="shared" si="2"/>
        <v>8497.7474146707391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9635.2285200317092</v>
      </c>
      <c r="AQ15" s="16" t="str">
        <f t="shared" si="2"/>
        <v>N.A.</v>
      </c>
      <c r="AR15" s="14">
        <f t="shared" si="2"/>
        <v>9635.2285200317092</v>
      </c>
    </row>
    <row r="16" spans="1:44" ht="15" customHeight="1" thickBot="1" x14ac:dyDescent="0.3">
      <c r="A16" s="3" t="s">
        <v>13</v>
      </c>
      <c r="B16" s="2">
        <v>28521420</v>
      </c>
      <c r="C16" s="2">
        <v>11362000</v>
      </c>
      <c r="D16" s="2">
        <v>4817840</v>
      </c>
      <c r="E16" s="2"/>
      <c r="F16" s="2"/>
      <c r="G16" s="2"/>
      <c r="H16" s="2"/>
      <c r="I16" s="2"/>
      <c r="J16" s="2"/>
      <c r="K16" s="2"/>
      <c r="L16" s="1">
        <f t="shared" si="0"/>
        <v>33339260</v>
      </c>
      <c r="M16" s="13">
        <f t="shared" si="0"/>
        <v>11362000</v>
      </c>
      <c r="N16" s="14">
        <f>L16+M16</f>
        <v>44701260</v>
      </c>
      <c r="P16" s="3" t="s">
        <v>13</v>
      </c>
      <c r="Q16" s="2">
        <v>3938</v>
      </c>
      <c r="R16" s="2">
        <v>1263</v>
      </c>
      <c r="S16" s="2">
        <v>552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4490</v>
      </c>
      <c r="AB16" s="13">
        <f t="shared" si="1"/>
        <v>1263</v>
      </c>
      <c r="AC16" s="14">
        <f>AA16+AB16</f>
        <v>5753</v>
      </c>
      <c r="AE16" s="3" t="s">
        <v>13</v>
      </c>
      <c r="AF16" s="2">
        <f t="shared" si="2"/>
        <v>7242.6155408836976</v>
      </c>
      <c r="AG16" s="2">
        <f t="shared" si="2"/>
        <v>8996.0411718131436</v>
      </c>
      <c r="AH16" s="2">
        <f t="shared" si="2"/>
        <v>8727.971014492754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7425.2249443207129</v>
      </c>
      <c r="AQ16" s="16">
        <f t="shared" si="2"/>
        <v>8996.0411718131436</v>
      </c>
      <c r="AR16" s="14">
        <f t="shared" si="2"/>
        <v>7770.0782200590993</v>
      </c>
    </row>
    <row r="17" spans="1:44" ht="15" customHeight="1" thickBot="1" x14ac:dyDescent="0.3">
      <c r="A17" s="3" t="s">
        <v>14</v>
      </c>
      <c r="B17" s="2">
        <v>164906460</v>
      </c>
      <c r="C17" s="2">
        <v>1014481054.0000004</v>
      </c>
      <c r="D17" s="2">
        <v>56610665.000000007</v>
      </c>
      <c r="E17" s="2">
        <v>26568920</v>
      </c>
      <c r="F17" s="2"/>
      <c r="G17" s="2">
        <v>45261240</v>
      </c>
      <c r="H17" s="2"/>
      <c r="I17" s="2">
        <v>83469340.000000015</v>
      </c>
      <c r="J17" s="2">
        <v>0</v>
      </c>
      <c r="K17" s="2"/>
      <c r="L17" s="1">
        <f t="shared" si="0"/>
        <v>221517125</v>
      </c>
      <c r="M17" s="13">
        <f t="shared" si="0"/>
        <v>1169780554.0000005</v>
      </c>
      <c r="N17" s="14">
        <f>L17+M17</f>
        <v>1391297679.0000005</v>
      </c>
      <c r="P17" s="3" t="s">
        <v>14</v>
      </c>
      <c r="Q17" s="2">
        <v>18610</v>
      </c>
      <c r="R17" s="2">
        <v>96186</v>
      </c>
      <c r="S17" s="2">
        <v>5532</v>
      </c>
      <c r="T17" s="2">
        <v>2018</v>
      </c>
      <c r="U17" s="2">
        <v>0</v>
      </c>
      <c r="V17" s="2">
        <v>1902</v>
      </c>
      <c r="W17" s="2">
        <v>0</v>
      </c>
      <c r="X17" s="2">
        <v>9314</v>
      </c>
      <c r="Y17" s="2">
        <v>989</v>
      </c>
      <c r="Z17" s="2">
        <v>0</v>
      </c>
      <c r="AA17" s="1">
        <f t="shared" si="1"/>
        <v>25131</v>
      </c>
      <c r="AB17" s="13">
        <f t="shared" si="1"/>
        <v>109420</v>
      </c>
      <c r="AC17" s="14">
        <f>AA17+AB17</f>
        <v>134551</v>
      </c>
      <c r="AE17" s="3" t="s">
        <v>14</v>
      </c>
      <c r="AF17" s="2">
        <f t="shared" si="2"/>
        <v>8861.1746372917787</v>
      </c>
      <c r="AG17" s="2">
        <f t="shared" si="2"/>
        <v>10547.076019379123</v>
      </c>
      <c r="AH17" s="2">
        <f t="shared" si="2"/>
        <v>10233.308929862618</v>
      </c>
      <c r="AI17" s="2">
        <f t="shared" si="2"/>
        <v>13165.966303270565</v>
      </c>
      <c r="AJ17" s="2" t="str">
        <f t="shared" si="2"/>
        <v>N.A.</v>
      </c>
      <c r="AK17" s="2">
        <f t="shared" si="2"/>
        <v>23796.65615141956</v>
      </c>
      <c r="AL17" s="2" t="str">
        <f t="shared" si="2"/>
        <v>N.A.</v>
      </c>
      <c r="AM17" s="2">
        <f t="shared" si="2"/>
        <v>8961.7071075799886</v>
      </c>
      <c r="AN17" s="2">
        <f t="shared" si="2"/>
        <v>0</v>
      </c>
      <c r="AO17" s="2" t="str">
        <f t="shared" si="2"/>
        <v>N.A.</v>
      </c>
      <c r="AP17" s="15">
        <f t="shared" si="2"/>
        <v>8814.4970355338028</v>
      </c>
      <c r="AQ17" s="16">
        <f t="shared" si="2"/>
        <v>10690.738018643762</v>
      </c>
      <c r="AR17" s="14">
        <f t="shared" si="2"/>
        <v>10340.299804535087</v>
      </c>
    </row>
    <row r="18" spans="1:44" ht="15" customHeight="1" thickBot="1" x14ac:dyDescent="0.3">
      <c r="A18" s="3" t="s">
        <v>15</v>
      </c>
      <c r="B18" s="2">
        <v>6574700</v>
      </c>
      <c r="C18" s="2">
        <v>0</v>
      </c>
      <c r="D18" s="2"/>
      <c r="E18" s="2"/>
      <c r="F18" s="2"/>
      <c r="G18" s="2"/>
      <c r="H18" s="2">
        <v>2022720</v>
      </c>
      <c r="I18" s="2"/>
      <c r="J18" s="2"/>
      <c r="K18" s="2"/>
      <c r="L18" s="1">
        <f t="shared" si="0"/>
        <v>8597420</v>
      </c>
      <c r="M18" s="13">
        <f t="shared" si="0"/>
        <v>0</v>
      </c>
      <c r="N18" s="14">
        <f>L18+M18</f>
        <v>8597420</v>
      </c>
      <c r="P18" s="3" t="s">
        <v>15</v>
      </c>
      <c r="Q18" s="2">
        <v>722</v>
      </c>
      <c r="R18" s="2">
        <v>165</v>
      </c>
      <c r="S18" s="2">
        <v>0</v>
      </c>
      <c r="T18" s="2">
        <v>0</v>
      </c>
      <c r="U18" s="2">
        <v>0</v>
      </c>
      <c r="V18" s="2">
        <v>0</v>
      </c>
      <c r="W18" s="2">
        <v>224</v>
      </c>
      <c r="X18" s="2">
        <v>0</v>
      </c>
      <c r="Y18" s="2">
        <v>0</v>
      </c>
      <c r="Z18" s="2">
        <v>0</v>
      </c>
      <c r="AA18" s="1">
        <f t="shared" si="1"/>
        <v>946</v>
      </c>
      <c r="AB18" s="13">
        <f t="shared" si="1"/>
        <v>165</v>
      </c>
      <c r="AC18" s="22">
        <f>AA18+AB18</f>
        <v>1111</v>
      </c>
      <c r="AE18" s="3" t="s">
        <v>15</v>
      </c>
      <c r="AF18" s="2">
        <f t="shared" si="2"/>
        <v>9106.2326869806093</v>
      </c>
      <c r="AG18" s="2">
        <f t="shared" si="2"/>
        <v>0</v>
      </c>
      <c r="AH18" s="2" t="str">
        <f t="shared" si="2"/>
        <v>N.A.</v>
      </c>
      <c r="AI18" s="2" t="str">
        <f t="shared" si="2"/>
        <v>N.A.</v>
      </c>
      <c r="AJ18" s="2" t="str">
        <f t="shared" si="2"/>
        <v>N.A.</v>
      </c>
      <c r="AK18" s="2" t="str">
        <f t="shared" si="2"/>
        <v>N.A.</v>
      </c>
      <c r="AL18" s="2">
        <f t="shared" si="2"/>
        <v>9030</v>
      </c>
      <c r="AM18" s="2" t="str">
        <f t="shared" si="2"/>
        <v>N.A.</v>
      </c>
      <c r="AN18" s="2" t="str">
        <f t="shared" si="2"/>
        <v>N.A.</v>
      </c>
      <c r="AO18" s="2" t="str">
        <f t="shared" si="2"/>
        <v>N.A.</v>
      </c>
      <c r="AP18" s="15">
        <f t="shared" si="2"/>
        <v>9088.181818181818</v>
      </c>
      <c r="AQ18" s="16">
        <f t="shared" si="2"/>
        <v>0</v>
      </c>
      <c r="AR18" s="14">
        <f t="shared" si="2"/>
        <v>7738.4518451845188</v>
      </c>
    </row>
    <row r="19" spans="1:44" ht="15" customHeight="1" thickBot="1" x14ac:dyDescent="0.3">
      <c r="A19" s="4" t="s">
        <v>16</v>
      </c>
      <c r="B19" s="2">
        <v>265389000.00000012</v>
      </c>
      <c r="C19" s="2">
        <v>1025843054.0000008</v>
      </c>
      <c r="D19" s="2">
        <v>83148550</v>
      </c>
      <c r="E19" s="2">
        <v>26568920</v>
      </c>
      <c r="F19" s="2">
        <v>70316300</v>
      </c>
      <c r="G19" s="2">
        <v>45261240</v>
      </c>
      <c r="H19" s="2">
        <v>160616180.00000003</v>
      </c>
      <c r="I19" s="2">
        <v>83469340.000000015</v>
      </c>
      <c r="J19" s="2">
        <v>0</v>
      </c>
      <c r="K19" s="2"/>
      <c r="L19" s="1">
        <f t="shared" ref="L19" si="3">B19+D19+F19+H19+J19</f>
        <v>579470030.00000012</v>
      </c>
      <c r="M19" s="13">
        <f t="shared" ref="M19" si="4">C19+E19+G19+I19+K19</f>
        <v>1181142554.000001</v>
      </c>
      <c r="N19" s="22">
        <f>L19+M19</f>
        <v>1760612584.000001</v>
      </c>
      <c r="P19" s="4" t="s">
        <v>16</v>
      </c>
      <c r="Q19" s="2">
        <v>30739</v>
      </c>
      <c r="R19" s="2">
        <v>97614</v>
      </c>
      <c r="S19" s="2">
        <v>8179</v>
      </c>
      <c r="T19" s="2">
        <v>2018</v>
      </c>
      <c r="U19" s="2">
        <v>3458</v>
      </c>
      <c r="V19" s="2">
        <v>1902</v>
      </c>
      <c r="W19" s="2">
        <v>18887</v>
      </c>
      <c r="X19" s="2">
        <v>9314</v>
      </c>
      <c r="Y19" s="2">
        <v>2102</v>
      </c>
      <c r="Z19" s="2">
        <v>0</v>
      </c>
      <c r="AA19" s="1">
        <f t="shared" ref="AA19" si="5">Q19+S19+U19+W19+Y19</f>
        <v>63365</v>
      </c>
      <c r="AB19" s="13">
        <f t="shared" ref="AB19" si="6">R19+T19+V19+X19+Z19</f>
        <v>110848</v>
      </c>
      <c r="AC19" s="14">
        <f>AA19+AB19</f>
        <v>174213</v>
      </c>
      <c r="AE19" s="4" t="s">
        <v>16</v>
      </c>
      <c r="AF19" s="2">
        <f t="shared" ref="AF19:AO19" si="7">IFERROR(B19/Q19, "N.A.")</f>
        <v>8633.6250365984615</v>
      </c>
      <c r="AG19" s="2">
        <f t="shared" si="7"/>
        <v>10509.179564406753</v>
      </c>
      <c r="AH19" s="2">
        <f t="shared" si="7"/>
        <v>10166.102212984473</v>
      </c>
      <c r="AI19" s="2">
        <f t="shared" si="7"/>
        <v>13165.966303270565</v>
      </c>
      <c r="AJ19" s="2">
        <f t="shared" si="7"/>
        <v>20334.384037015618</v>
      </c>
      <c r="AK19" s="2">
        <f t="shared" si="7"/>
        <v>23796.65615141956</v>
      </c>
      <c r="AL19" s="2">
        <f t="shared" si="7"/>
        <v>8504.0599354053065</v>
      </c>
      <c r="AM19" s="2">
        <f t="shared" si="7"/>
        <v>8961.7071075799886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9144.9543123175281</v>
      </c>
      <c r="AQ19" s="16">
        <f t="shared" ref="AQ19" si="9">IFERROR(M19/AB19, "N.A.")</f>
        <v>10655.515246102779</v>
      </c>
      <c r="AR19" s="14">
        <f t="shared" ref="AR19" si="10">IFERROR(N19/AC19, "N.A.")</f>
        <v>10106.091876036811</v>
      </c>
    </row>
    <row r="20" spans="1:44" ht="15" customHeight="1" thickBot="1" x14ac:dyDescent="0.3">
      <c r="A20" s="5" t="s">
        <v>0</v>
      </c>
      <c r="B20" s="28">
        <f>B19+C19</f>
        <v>1291232054.000001</v>
      </c>
      <c r="C20" s="30"/>
      <c r="D20" s="28">
        <f>D19+E19</f>
        <v>109717470</v>
      </c>
      <c r="E20" s="30"/>
      <c r="F20" s="28">
        <f>F19+G19</f>
        <v>115577540</v>
      </c>
      <c r="G20" s="30"/>
      <c r="H20" s="28">
        <f>H19+I19</f>
        <v>244085520.00000006</v>
      </c>
      <c r="I20" s="30"/>
      <c r="J20" s="28">
        <f>J19+K19</f>
        <v>0</v>
      </c>
      <c r="K20" s="30"/>
      <c r="L20" s="28">
        <f>L19+M19</f>
        <v>1760612584.000001</v>
      </c>
      <c r="M20" s="29"/>
      <c r="N20" s="23">
        <f>B20+D20+F20+H20+J20</f>
        <v>1760612584.000001</v>
      </c>
      <c r="P20" s="5" t="s">
        <v>0</v>
      </c>
      <c r="Q20" s="28">
        <f>Q19+R19</f>
        <v>128353</v>
      </c>
      <c r="R20" s="30"/>
      <c r="S20" s="28">
        <f>S19+T19</f>
        <v>10197</v>
      </c>
      <c r="T20" s="30"/>
      <c r="U20" s="28">
        <f>U19+V19</f>
        <v>5360</v>
      </c>
      <c r="V20" s="30"/>
      <c r="W20" s="28">
        <f>W19+X19</f>
        <v>28201</v>
      </c>
      <c r="X20" s="30"/>
      <c r="Y20" s="28">
        <f>Y19+Z19</f>
        <v>2102</v>
      </c>
      <c r="Z20" s="30"/>
      <c r="AA20" s="28">
        <f>AA19+AB19</f>
        <v>174213</v>
      </c>
      <c r="AB20" s="30"/>
      <c r="AC20" s="24">
        <f>Q20+S20+U20+W20+Y20</f>
        <v>174213</v>
      </c>
      <c r="AE20" s="5" t="s">
        <v>0</v>
      </c>
      <c r="AF20" s="31">
        <f>IFERROR(B20/Q20,"N.A.")</f>
        <v>10060.006809346107</v>
      </c>
      <c r="AG20" s="32"/>
      <c r="AH20" s="31">
        <f>IFERROR(D20/S20,"N.A.")</f>
        <v>10759.779346866726</v>
      </c>
      <c r="AI20" s="32"/>
      <c r="AJ20" s="31">
        <f>IFERROR(F20/U20,"N.A.")</f>
        <v>21562.973880597016</v>
      </c>
      <c r="AK20" s="32"/>
      <c r="AL20" s="31">
        <f>IFERROR(H20/W20,"N.A.")</f>
        <v>8655.2079713485364</v>
      </c>
      <c r="AM20" s="32"/>
      <c r="AN20" s="31">
        <f>IFERROR(J20/Y20,"N.A.")</f>
        <v>0</v>
      </c>
      <c r="AO20" s="32"/>
      <c r="AP20" s="31">
        <f>IFERROR(L20/AA20,"N.A.")</f>
        <v>10106.091876036811</v>
      </c>
      <c r="AQ20" s="32"/>
      <c r="AR20" s="17">
        <f>IFERROR(N20/AC20, "N.A.")</f>
        <v>10106.091876036811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43555840</v>
      </c>
      <c r="C27" s="2"/>
      <c r="D27" s="2">
        <v>21720045</v>
      </c>
      <c r="E27" s="2"/>
      <c r="F27" s="2">
        <v>65656700.000000007</v>
      </c>
      <c r="G27" s="2"/>
      <c r="H27" s="2">
        <v>99628884.99999997</v>
      </c>
      <c r="I27" s="2"/>
      <c r="J27" s="2">
        <v>0</v>
      </c>
      <c r="K27" s="2"/>
      <c r="L27" s="1">
        <f t="shared" ref="L27:M30" si="11">B27+D27+F27+H27+J27</f>
        <v>230561469.99999997</v>
      </c>
      <c r="M27" s="13">
        <f t="shared" si="11"/>
        <v>0</v>
      </c>
      <c r="N27" s="14">
        <f>L27+M27</f>
        <v>230561469.99999997</v>
      </c>
      <c r="P27" s="3" t="s">
        <v>12</v>
      </c>
      <c r="Q27" s="2">
        <v>5866</v>
      </c>
      <c r="R27" s="2">
        <v>0</v>
      </c>
      <c r="S27" s="2">
        <v>2095</v>
      </c>
      <c r="T27" s="2">
        <v>0</v>
      </c>
      <c r="U27" s="2">
        <v>3057</v>
      </c>
      <c r="V27" s="2">
        <v>0</v>
      </c>
      <c r="W27" s="2">
        <v>10189</v>
      </c>
      <c r="X27" s="2">
        <v>0</v>
      </c>
      <c r="Y27" s="2">
        <v>1113</v>
      </c>
      <c r="Z27" s="2">
        <v>0</v>
      </c>
      <c r="AA27" s="1">
        <f t="shared" ref="AA27:AB30" si="12">Q27+S27+U27+W27+Y27</f>
        <v>22320</v>
      </c>
      <c r="AB27" s="13">
        <f t="shared" si="12"/>
        <v>0</v>
      </c>
      <c r="AC27" s="14">
        <f>AA27+AB27</f>
        <v>22320</v>
      </c>
      <c r="AE27" s="3" t="s">
        <v>12</v>
      </c>
      <c r="AF27" s="2">
        <f t="shared" ref="AF27:AR30" si="13">IFERROR(B27/Q27, "N.A.")</f>
        <v>7425.1346743948179</v>
      </c>
      <c r="AG27" s="2" t="str">
        <f t="shared" si="13"/>
        <v>N.A.</v>
      </c>
      <c r="AH27" s="2">
        <f t="shared" si="13"/>
        <v>10367.563245823389</v>
      </c>
      <c r="AI27" s="2" t="str">
        <f t="shared" si="13"/>
        <v>N.A.</v>
      </c>
      <c r="AJ27" s="2">
        <f t="shared" si="13"/>
        <v>21477.494275433433</v>
      </c>
      <c r="AK27" s="2" t="str">
        <f t="shared" si="13"/>
        <v>N.A.</v>
      </c>
      <c r="AL27" s="2">
        <f t="shared" si="13"/>
        <v>9778.0827362842247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10329.814964157706</v>
      </c>
      <c r="AQ27" s="16" t="str">
        <f t="shared" si="13"/>
        <v>N.A.</v>
      </c>
      <c r="AR27" s="14">
        <f t="shared" si="13"/>
        <v>10329.814964157706</v>
      </c>
    </row>
    <row r="28" spans="1:44" ht="15" customHeight="1" thickBot="1" x14ac:dyDescent="0.3">
      <c r="A28" s="3" t="s">
        <v>13</v>
      </c>
      <c r="B28" s="2"/>
      <c r="C28" s="2">
        <v>6671600.0000000009</v>
      </c>
      <c r="D28" s="2"/>
      <c r="E28" s="2"/>
      <c r="F28" s="2"/>
      <c r="G28" s="2"/>
      <c r="H28" s="2"/>
      <c r="I28" s="2"/>
      <c r="J28" s="2"/>
      <c r="K28" s="2"/>
      <c r="L28" s="1">
        <f t="shared" si="11"/>
        <v>0</v>
      </c>
      <c r="M28" s="13">
        <f t="shared" si="11"/>
        <v>6671600.0000000009</v>
      </c>
      <c r="N28" s="14">
        <f>L28+M28</f>
        <v>6671600.0000000009</v>
      </c>
      <c r="P28" s="3" t="s">
        <v>13</v>
      </c>
      <c r="Q28" s="2">
        <v>0</v>
      </c>
      <c r="R28" s="2">
        <v>730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0</v>
      </c>
      <c r="AB28" s="13">
        <f t="shared" si="12"/>
        <v>730</v>
      </c>
      <c r="AC28" s="14">
        <f>AA28+AB28</f>
        <v>730</v>
      </c>
      <c r="AE28" s="3" t="s">
        <v>13</v>
      </c>
      <c r="AF28" s="2" t="str">
        <f t="shared" si="13"/>
        <v>N.A.</v>
      </c>
      <c r="AG28" s="2">
        <f t="shared" si="13"/>
        <v>9139.1780821917819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 t="str">
        <f t="shared" si="13"/>
        <v>N.A.</v>
      </c>
      <c r="AQ28" s="16">
        <f t="shared" si="13"/>
        <v>9139.1780821917819</v>
      </c>
      <c r="AR28" s="14">
        <f t="shared" si="13"/>
        <v>9139.1780821917819</v>
      </c>
    </row>
    <row r="29" spans="1:44" ht="15" customHeight="1" thickBot="1" x14ac:dyDescent="0.3">
      <c r="A29" s="3" t="s">
        <v>14</v>
      </c>
      <c r="B29" s="2">
        <v>92671910.000000015</v>
      </c>
      <c r="C29" s="2">
        <v>667547242.99999988</v>
      </c>
      <c r="D29" s="2">
        <v>42146664.999999993</v>
      </c>
      <c r="E29" s="2">
        <v>11627720</v>
      </c>
      <c r="F29" s="2"/>
      <c r="G29" s="2">
        <v>36159000.000000007</v>
      </c>
      <c r="H29" s="2"/>
      <c r="I29" s="2">
        <v>61462370</v>
      </c>
      <c r="J29" s="2">
        <v>0</v>
      </c>
      <c r="K29" s="2"/>
      <c r="L29" s="1">
        <f t="shared" si="11"/>
        <v>134818575</v>
      </c>
      <c r="M29" s="13">
        <f t="shared" si="11"/>
        <v>776796332.99999988</v>
      </c>
      <c r="N29" s="14">
        <f>L29+M29</f>
        <v>911614907.99999988</v>
      </c>
      <c r="P29" s="3" t="s">
        <v>14</v>
      </c>
      <c r="Q29" s="2">
        <v>10226</v>
      </c>
      <c r="R29" s="2">
        <v>60381</v>
      </c>
      <c r="S29" s="2">
        <v>4426</v>
      </c>
      <c r="T29" s="2">
        <v>1134</v>
      </c>
      <c r="U29" s="2">
        <v>0</v>
      </c>
      <c r="V29" s="2">
        <v>1461</v>
      </c>
      <c r="W29" s="2">
        <v>0</v>
      </c>
      <c r="X29" s="2">
        <v>6136</v>
      </c>
      <c r="Y29" s="2">
        <v>499</v>
      </c>
      <c r="Z29" s="2">
        <v>0</v>
      </c>
      <c r="AA29" s="1">
        <f t="shared" si="12"/>
        <v>15151</v>
      </c>
      <c r="AB29" s="13">
        <f t="shared" si="12"/>
        <v>69112</v>
      </c>
      <c r="AC29" s="14">
        <f>AA29+AB29</f>
        <v>84263</v>
      </c>
      <c r="AE29" s="3" t="s">
        <v>14</v>
      </c>
      <c r="AF29" s="2">
        <f t="shared" si="13"/>
        <v>9062.3811852141607</v>
      </c>
      <c r="AG29" s="2">
        <f t="shared" si="13"/>
        <v>11055.584422252032</v>
      </c>
      <c r="AH29" s="2">
        <f t="shared" si="13"/>
        <v>9522.5180750112959</v>
      </c>
      <c r="AI29" s="2">
        <f t="shared" si="13"/>
        <v>10253.721340388007</v>
      </c>
      <c r="AJ29" s="2" t="str">
        <f t="shared" si="13"/>
        <v>N.A.</v>
      </c>
      <c r="AK29" s="2">
        <f t="shared" si="13"/>
        <v>24749.486652977419</v>
      </c>
      <c r="AL29" s="2" t="str">
        <f t="shared" si="13"/>
        <v>N.A.</v>
      </c>
      <c r="AM29" s="2">
        <f t="shared" si="13"/>
        <v>10016.683507170796</v>
      </c>
      <c r="AN29" s="2">
        <f t="shared" si="13"/>
        <v>0</v>
      </c>
      <c r="AO29" s="2" t="str">
        <f t="shared" si="13"/>
        <v>N.A.</v>
      </c>
      <c r="AP29" s="15">
        <f t="shared" si="13"/>
        <v>8898.3284931687685</v>
      </c>
      <c r="AQ29" s="16">
        <f t="shared" si="13"/>
        <v>11239.67376143072</v>
      </c>
      <c r="AR29" s="14">
        <f t="shared" si="13"/>
        <v>10818.68563901119</v>
      </c>
    </row>
    <row r="30" spans="1:44" ht="15" customHeight="1" thickBot="1" x14ac:dyDescent="0.3">
      <c r="A30" s="3" t="s">
        <v>15</v>
      </c>
      <c r="B30" s="2">
        <v>6574700</v>
      </c>
      <c r="C30" s="2"/>
      <c r="D30" s="2"/>
      <c r="E30" s="2"/>
      <c r="F30" s="2"/>
      <c r="G30" s="2"/>
      <c r="H30" s="2">
        <v>2022720</v>
      </c>
      <c r="I30" s="2"/>
      <c r="J30" s="2"/>
      <c r="K30" s="2"/>
      <c r="L30" s="1">
        <f t="shared" si="11"/>
        <v>8597420</v>
      </c>
      <c r="M30" s="13">
        <f t="shared" si="11"/>
        <v>0</v>
      </c>
      <c r="N30" s="14">
        <f>L30+M30</f>
        <v>8597420</v>
      </c>
      <c r="P30" s="3" t="s">
        <v>15</v>
      </c>
      <c r="Q30" s="2">
        <v>722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224</v>
      </c>
      <c r="X30" s="2">
        <v>0</v>
      </c>
      <c r="Y30" s="2">
        <v>0</v>
      </c>
      <c r="Z30" s="2">
        <v>0</v>
      </c>
      <c r="AA30" s="1">
        <f t="shared" si="12"/>
        <v>946</v>
      </c>
      <c r="AB30" s="13">
        <f t="shared" si="12"/>
        <v>0</v>
      </c>
      <c r="AC30" s="22">
        <f>AA30+AB30</f>
        <v>946</v>
      </c>
      <c r="AE30" s="3" t="s">
        <v>15</v>
      </c>
      <c r="AF30" s="2">
        <f t="shared" si="13"/>
        <v>9106.2326869806093</v>
      </c>
      <c r="AG30" s="2" t="str">
        <f t="shared" si="13"/>
        <v>N.A.</v>
      </c>
      <c r="AH30" s="2" t="str">
        <f t="shared" si="13"/>
        <v>N.A.</v>
      </c>
      <c r="AI30" s="2" t="str">
        <f t="shared" si="13"/>
        <v>N.A.</v>
      </c>
      <c r="AJ30" s="2" t="str">
        <f t="shared" si="13"/>
        <v>N.A.</v>
      </c>
      <c r="AK30" s="2" t="str">
        <f t="shared" si="13"/>
        <v>N.A.</v>
      </c>
      <c r="AL30" s="2">
        <f t="shared" si="13"/>
        <v>9030</v>
      </c>
      <c r="AM30" s="2" t="str">
        <f t="shared" si="13"/>
        <v>N.A.</v>
      </c>
      <c r="AN30" s="2" t="str">
        <f t="shared" si="13"/>
        <v>N.A.</v>
      </c>
      <c r="AO30" s="2" t="str">
        <f t="shared" si="13"/>
        <v>N.A.</v>
      </c>
      <c r="AP30" s="15">
        <f t="shared" si="13"/>
        <v>9088.181818181818</v>
      </c>
      <c r="AQ30" s="16" t="str">
        <f t="shared" si="13"/>
        <v>N.A.</v>
      </c>
      <c r="AR30" s="14">
        <f t="shared" si="13"/>
        <v>9088.181818181818</v>
      </c>
    </row>
    <row r="31" spans="1:44" ht="15" customHeight="1" thickBot="1" x14ac:dyDescent="0.3">
      <c r="A31" s="4" t="s">
        <v>16</v>
      </c>
      <c r="B31" s="2">
        <v>142802450</v>
      </c>
      <c r="C31" s="2">
        <v>674218842.99999988</v>
      </c>
      <c r="D31" s="2">
        <v>63866710.000000015</v>
      </c>
      <c r="E31" s="2">
        <v>11627720</v>
      </c>
      <c r="F31" s="2">
        <v>65656700.000000007</v>
      </c>
      <c r="G31" s="2">
        <v>36159000.000000007</v>
      </c>
      <c r="H31" s="2">
        <v>101651605</v>
      </c>
      <c r="I31" s="2">
        <v>61462370</v>
      </c>
      <c r="J31" s="2">
        <v>0</v>
      </c>
      <c r="K31" s="2"/>
      <c r="L31" s="1">
        <f t="shared" ref="L31" si="14">B31+D31+F31+H31+J31</f>
        <v>373977465</v>
      </c>
      <c r="M31" s="13">
        <f t="shared" ref="M31" si="15">C31+E31+G31+I31+K31</f>
        <v>783467932.99999988</v>
      </c>
      <c r="N31" s="22">
        <f>L31+M31</f>
        <v>1157445398</v>
      </c>
      <c r="P31" s="4" t="s">
        <v>16</v>
      </c>
      <c r="Q31" s="2">
        <v>16814</v>
      </c>
      <c r="R31" s="2">
        <v>61111</v>
      </c>
      <c r="S31" s="2">
        <v>6521</v>
      </c>
      <c r="T31" s="2">
        <v>1134</v>
      </c>
      <c r="U31" s="2">
        <v>3057</v>
      </c>
      <c r="V31" s="2">
        <v>1461</v>
      </c>
      <c r="W31" s="2">
        <v>10413</v>
      </c>
      <c r="X31" s="2">
        <v>6136</v>
      </c>
      <c r="Y31" s="2">
        <v>1612</v>
      </c>
      <c r="Z31" s="2">
        <v>0</v>
      </c>
      <c r="AA31" s="1">
        <f t="shared" ref="AA31" si="16">Q31+S31+U31+W31+Y31</f>
        <v>38417</v>
      </c>
      <c r="AB31" s="13">
        <f t="shared" ref="AB31" si="17">R31+T31+V31+X31+Z31</f>
        <v>69842</v>
      </c>
      <c r="AC31" s="14">
        <f>AA31+AB31</f>
        <v>108259</v>
      </c>
      <c r="AE31" s="4" t="s">
        <v>16</v>
      </c>
      <c r="AF31" s="2">
        <f t="shared" ref="AF31:AO31" si="18">IFERROR(B31/Q31, "N.A.")</f>
        <v>8493.0682764363028</v>
      </c>
      <c r="AG31" s="2">
        <f t="shared" si="18"/>
        <v>11032.692035803699</v>
      </c>
      <c r="AH31" s="2">
        <f t="shared" si="18"/>
        <v>9794.0055206256729</v>
      </c>
      <c r="AI31" s="2">
        <f t="shared" si="18"/>
        <v>10253.721340388007</v>
      </c>
      <c r="AJ31" s="2">
        <f t="shared" si="18"/>
        <v>21477.494275433433</v>
      </c>
      <c r="AK31" s="2">
        <f t="shared" si="18"/>
        <v>24749.486652977419</v>
      </c>
      <c r="AL31" s="2">
        <f t="shared" si="18"/>
        <v>9761.9903005858068</v>
      </c>
      <c r="AM31" s="2">
        <f t="shared" si="18"/>
        <v>10016.683507170796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9734.6868573808479</v>
      </c>
      <c r="AQ31" s="16">
        <f t="shared" ref="AQ31" si="20">IFERROR(M31/AB31, "N.A.")</f>
        <v>11217.719037255518</v>
      </c>
      <c r="AR31" s="14">
        <f t="shared" ref="AR31" si="21">IFERROR(N31/AC31, "N.A.")</f>
        <v>10691.447343869793</v>
      </c>
    </row>
    <row r="32" spans="1:44" ht="15" customHeight="1" thickBot="1" x14ac:dyDescent="0.3">
      <c r="A32" s="5" t="s">
        <v>0</v>
      </c>
      <c r="B32" s="28">
        <f>B31+C31</f>
        <v>817021292.99999988</v>
      </c>
      <c r="C32" s="30"/>
      <c r="D32" s="28">
        <f>D31+E31</f>
        <v>75494430.000000015</v>
      </c>
      <c r="E32" s="30"/>
      <c r="F32" s="28">
        <f>F31+G31</f>
        <v>101815700.00000001</v>
      </c>
      <c r="G32" s="30"/>
      <c r="H32" s="28">
        <f>H31+I31</f>
        <v>163113975</v>
      </c>
      <c r="I32" s="30"/>
      <c r="J32" s="28">
        <f>J31+K31</f>
        <v>0</v>
      </c>
      <c r="K32" s="30"/>
      <c r="L32" s="28">
        <f>L31+M31</f>
        <v>1157445398</v>
      </c>
      <c r="M32" s="29"/>
      <c r="N32" s="23">
        <f>B32+D32+F32+H32+J32</f>
        <v>1157445398</v>
      </c>
      <c r="P32" s="5" t="s">
        <v>0</v>
      </c>
      <c r="Q32" s="28">
        <f>Q31+R31</f>
        <v>77925</v>
      </c>
      <c r="R32" s="30"/>
      <c r="S32" s="28">
        <f>S31+T31</f>
        <v>7655</v>
      </c>
      <c r="T32" s="30"/>
      <c r="U32" s="28">
        <f>U31+V31</f>
        <v>4518</v>
      </c>
      <c r="V32" s="30"/>
      <c r="W32" s="28">
        <f>W31+X31</f>
        <v>16549</v>
      </c>
      <c r="X32" s="30"/>
      <c r="Y32" s="28">
        <f>Y31+Z31</f>
        <v>1612</v>
      </c>
      <c r="Z32" s="30"/>
      <c r="AA32" s="28">
        <f>AA31+AB31</f>
        <v>108259</v>
      </c>
      <c r="AB32" s="30"/>
      <c r="AC32" s="24">
        <f>Q32+S32+U32+W32+Y32</f>
        <v>108259</v>
      </c>
      <c r="AE32" s="5" t="s">
        <v>0</v>
      </c>
      <c r="AF32" s="31">
        <f>IFERROR(B32/Q32,"N.A.")</f>
        <v>10484.71341674687</v>
      </c>
      <c r="AG32" s="32"/>
      <c r="AH32" s="31">
        <f>IFERROR(D32/S32,"N.A.")</f>
        <v>9862.1071195297209</v>
      </c>
      <c r="AI32" s="32"/>
      <c r="AJ32" s="31">
        <f>IFERROR(F32/U32,"N.A.")</f>
        <v>22535.568835768041</v>
      </c>
      <c r="AK32" s="32"/>
      <c r="AL32" s="31">
        <f>IFERROR(H32/W32,"N.A.")</f>
        <v>9856.4248595081281</v>
      </c>
      <c r="AM32" s="32"/>
      <c r="AN32" s="31">
        <f>IFERROR(J32/Y32,"N.A.")</f>
        <v>0</v>
      </c>
      <c r="AO32" s="32"/>
      <c r="AP32" s="31">
        <f>IFERROR(L32/AA32,"N.A.")</f>
        <v>10691.447343869793</v>
      </c>
      <c r="AQ32" s="32"/>
      <c r="AR32" s="17">
        <f>IFERROR(N32/AC32, "N.A.")</f>
        <v>10691.447343869793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21830580</v>
      </c>
      <c r="C39" s="2"/>
      <c r="D39" s="2"/>
      <c r="E39" s="2"/>
      <c r="F39" s="2">
        <v>4659600.0000000009</v>
      </c>
      <c r="G39" s="2"/>
      <c r="H39" s="2">
        <v>58964575</v>
      </c>
      <c r="I39" s="2"/>
      <c r="J39" s="2"/>
      <c r="K39" s="2"/>
      <c r="L39" s="1">
        <f t="shared" ref="L39:M42" si="22">B39+D39+F39+H39+J39</f>
        <v>85454755</v>
      </c>
      <c r="M39" s="13">
        <f t="shared" si="22"/>
        <v>0</v>
      </c>
      <c r="N39" s="14">
        <f>L39+M39</f>
        <v>85454755</v>
      </c>
      <c r="P39" s="3" t="s">
        <v>12</v>
      </c>
      <c r="Q39" s="2">
        <v>1603</v>
      </c>
      <c r="R39" s="2">
        <v>0</v>
      </c>
      <c r="S39" s="2">
        <v>0</v>
      </c>
      <c r="T39" s="2">
        <v>0</v>
      </c>
      <c r="U39" s="2">
        <v>401</v>
      </c>
      <c r="V39" s="2">
        <v>0</v>
      </c>
      <c r="W39" s="2">
        <v>8474</v>
      </c>
      <c r="X39" s="2">
        <v>0</v>
      </c>
      <c r="Y39" s="2">
        <v>0</v>
      </c>
      <c r="Z39" s="2">
        <v>0</v>
      </c>
      <c r="AA39" s="1">
        <f t="shared" ref="AA39:AB42" si="23">Q39+S39+U39+W39+Y39</f>
        <v>10478</v>
      </c>
      <c r="AB39" s="13">
        <f t="shared" si="23"/>
        <v>0</v>
      </c>
      <c r="AC39" s="14">
        <f>AA39+AB39</f>
        <v>10478</v>
      </c>
      <c r="AE39" s="3" t="s">
        <v>12</v>
      </c>
      <c r="AF39" s="2">
        <f t="shared" ref="AF39:AR42" si="24">IFERROR(B39/Q39, "N.A.")</f>
        <v>13618.577666874609</v>
      </c>
      <c r="AG39" s="2" t="str">
        <f t="shared" si="24"/>
        <v>N.A.</v>
      </c>
      <c r="AH39" s="2" t="str">
        <f t="shared" si="24"/>
        <v>N.A.</v>
      </c>
      <c r="AI39" s="2" t="str">
        <f t="shared" si="24"/>
        <v>N.A.</v>
      </c>
      <c r="AJ39" s="2">
        <f t="shared" si="24"/>
        <v>11619.950124688281</v>
      </c>
      <c r="AK39" s="2" t="str">
        <f t="shared" si="24"/>
        <v>N.A.</v>
      </c>
      <c r="AL39" s="2">
        <f t="shared" si="24"/>
        <v>6958.2930139249465</v>
      </c>
      <c r="AM39" s="2" t="str">
        <f t="shared" si="24"/>
        <v>N.A.</v>
      </c>
      <c r="AN39" s="2" t="str">
        <f t="shared" si="24"/>
        <v>N.A.</v>
      </c>
      <c r="AO39" s="2" t="str">
        <f t="shared" si="24"/>
        <v>N.A.</v>
      </c>
      <c r="AP39" s="15">
        <f t="shared" si="24"/>
        <v>8155.6360946745563</v>
      </c>
      <c r="AQ39" s="16" t="str">
        <f t="shared" si="24"/>
        <v>N.A.</v>
      </c>
      <c r="AR39" s="14">
        <f t="shared" si="24"/>
        <v>8155.6360946745563</v>
      </c>
    </row>
    <row r="40" spans="1:44" ht="15" customHeight="1" thickBot="1" x14ac:dyDescent="0.3">
      <c r="A40" s="3" t="s">
        <v>13</v>
      </c>
      <c r="B40" s="2">
        <v>28521420</v>
      </c>
      <c r="C40" s="2">
        <v>4690400</v>
      </c>
      <c r="D40" s="2">
        <v>4817840</v>
      </c>
      <c r="E40" s="2"/>
      <c r="F40" s="2"/>
      <c r="G40" s="2"/>
      <c r="H40" s="2"/>
      <c r="I40" s="2"/>
      <c r="J40" s="2"/>
      <c r="K40" s="2"/>
      <c r="L40" s="1">
        <f t="shared" si="22"/>
        <v>33339260</v>
      </c>
      <c r="M40" s="13">
        <f t="shared" si="22"/>
        <v>4690400</v>
      </c>
      <c r="N40" s="14">
        <f>L40+M40</f>
        <v>38029660</v>
      </c>
      <c r="P40" s="3" t="s">
        <v>13</v>
      </c>
      <c r="Q40" s="2">
        <v>3938</v>
      </c>
      <c r="R40" s="2">
        <v>533</v>
      </c>
      <c r="S40" s="2">
        <v>552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4490</v>
      </c>
      <c r="AB40" s="13">
        <f t="shared" si="23"/>
        <v>533</v>
      </c>
      <c r="AC40" s="14">
        <f>AA40+AB40</f>
        <v>5023</v>
      </c>
      <c r="AE40" s="3" t="s">
        <v>13</v>
      </c>
      <c r="AF40" s="2">
        <f t="shared" si="24"/>
        <v>7242.6155408836976</v>
      </c>
      <c r="AG40" s="2">
        <f t="shared" si="24"/>
        <v>8800</v>
      </c>
      <c r="AH40" s="2">
        <f t="shared" si="24"/>
        <v>8727.971014492754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7425.2249443207129</v>
      </c>
      <c r="AQ40" s="16">
        <f t="shared" si="24"/>
        <v>8800</v>
      </c>
      <c r="AR40" s="14">
        <f t="shared" si="24"/>
        <v>7571.104917380052</v>
      </c>
    </row>
    <row r="41" spans="1:44" ht="15" customHeight="1" thickBot="1" x14ac:dyDescent="0.3">
      <c r="A41" s="3" t="s">
        <v>14</v>
      </c>
      <c r="B41" s="2">
        <v>72234550.00000003</v>
      </c>
      <c r="C41" s="2">
        <v>346933810.99999976</v>
      </c>
      <c r="D41" s="2">
        <v>14464000</v>
      </c>
      <c r="E41" s="2">
        <v>14941199.999999998</v>
      </c>
      <c r="F41" s="2"/>
      <c r="G41" s="2">
        <v>9102240</v>
      </c>
      <c r="H41" s="2"/>
      <c r="I41" s="2">
        <v>22006970.000000004</v>
      </c>
      <c r="J41" s="2">
        <v>0</v>
      </c>
      <c r="K41" s="2"/>
      <c r="L41" s="1">
        <f t="shared" si="22"/>
        <v>86698550.00000003</v>
      </c>
      <c r="M41" s="13">
        <f t="shared" si="22"/>
        <v>392984220.99999976</v>
      </c>
      <c r="N41" s="14">
        <f>L41+M41</f>
        <v>479682770.99999976</v>
      </c>
      <c r="P41" s="3" t="s">
        <v>14</v>
      </c>
      <c r="Q41" s="2">
        <v>8384</v>
      </c>
      <c r="R41" s="2">
        <v>35805</v>
      </c>
      <c r="S41" s="2">
        <v>1106</v>
      </c>
      <c r="T41" s="2">
        <v>884</v>
      </c>
      <c r="U41" s="2">
        <v>0</v>
      </c>
      <c r="V41" s="2">
        <v>441</v>
      </c>
      <c r="W41" s="2">
        <v>0</v>
      </c>
      <c r="X41" s="2">
        <v>3178</v>
      </c>
      <c r="Y41" s="2">
        <v>490</v>
      </c>
      <c r="Z41" s="2">
        <v>0</v>
      </c>
      <c r="AA41" s="1">
        <f t="shared" si="23"/>
        <v>9980</v>
      </c>
      <c r="AB41" s="13">
        <f t="shared" si="23"/>
        <v>40308</v>
      </c>
      <c r="AC41" s="14">
        <f>AA41+AB41</f>
        <v>50288</v>
      </c>
      <c r="AE41" s="3" t="s">
        <v>14</v>
      </c>
      <c r="AF41" s="2">
        <f t="shared" si="24"/>
        <v>8615.7621660305376</v>
      </c>
      <c r="AG41" s="2">
        <f t="shared" si="24"/>
        <v>9689.5352883675405</v>
      </c>
      <c r="AH41" s="2">
        <f t="shared" si="24"/>
        <v>13077.757685352623</v>
      </c>
      <c r="AI41" s="2">
        <f t="shared" si="24"/>
        <v>16901.80995475113</v>
      </c>
      <c r="AJ41" s="2" t="str">
        <f t="shared" si="24"/>
        <v>N.A.</v>
      </c>
      <c r="AK41" s="2">
        <f t="shared" si="24"/>
        <v>20640</v>
      </c>
      <c r="AL41" s="2" t="str">
        <f t="shared" si="24"/>
        <v>N.A.</v>
      </c>
      <c r="AM41" s="2">
        <f t="shared" si="24"/>
        <v>6924.7860289490254</v>
      </c>
      <c r="AN41" s="2">
        <f t="shared" si="24"/>
        <v>0</v>
      </c>
      <c r="AO41" s="2" t="str">
        <f t="shared" si="24"/>
        <v>N.A.</v>
      </c>
      <c r="AP41" s="15">
        <f t="shared" si="24"/>
        <v>8687.2294589178382</v>
      </c>
      <c r="AQ41" s="16">
        <f t="shared" si="24"/>
        <v>9749.5341123350136</v>
      </c>
      <c r="AR41" s="14">
        <f t="shared" si="24"/>
        <v>9538.7124363665243</v>
      </c>
    </row>
    <row r="42" spans="1:44" ht="15" customHeight="1" thickBot="1" x14ac:dyDescent="0.3">
      <c r="A42" s="3" t="s">
        <v>15</v>
      </c>
      <c r="B42" s="2"/>
      <c r="C42" s="2">
        <v>0</v>
      </c>
      <c r="D42" s="2"/>
      <c r="E42" s="2"/>
      <c r="F42" s="2"/>
      <c r="G42" s="2"/>
      <c r="H42" s="2"/>
      <c r="I42" s="2"/>
      <c r="J42" s="2"/>
      <c r="K42" s="2"/>
      <c r="L42" s="1">
        <f t="shared" si="22"/>
        <v>0</v>
      </c>
      <c r="M42" s="13">
        <f t="shared" si="22"/>
        <v>0</v>
      </c>
      <c r="N42" s="14">
        <f>L42+M42</f>
        <v>0</v>
      </c>
      <c r="P42" s="3" t="s">
        <v>15</v>
      </c>
      <c r="Q42" s="2">
        <v>0</v>
      </c>
      <c r="R42" s="2">
        <v>165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1">
        <f t="shared" si="23"/>
        <v>0</v>
      </c>
      <c r="AB42" s="13">
        <f t="shared" si="23"/>
        <v>165</v>
      </c>
      <c r="AC42" s="14">
        <f>AA42+AB42</f>
        <v>165</v>
      </c>
      <c r="AE42" s="3" t="s">
        <v>15</v>
      </c>
      <c r="AF42" s="2" t="str">
        <f t="shared" si="24"/>
        <v>N.A.</v>
      </c>
      <c r="AG42" s="2">
        <f t="shared" si="24"/>
        <v>0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 t="str">
        <f t="shared" si="24"/>
        <v>N.A.</v>
      </c>
      <c r="AM42" s="2" t="str">
        <f t="shared" si="24"/>
        <v>N.A.</v>
      </c>
      <c r="AN42" s="2" t="str">
        <f t="shared" si="24"/>
        <v>N.A.</v>
      </c>
      <c r="AO42" s="2" t="str">
        <f t="shared" si="24"/>
        <v>N.A.</v>
      </c>
      <c r="AP42" s="15" t="str">
        <f t="shared" si="24"/>
        <v>N.A.</v>
      </c>
      <c r="AQ42" s="16">
        <f t="shared" si="24"/>
        <v>0</v>
      </c>
      <c r="AR42" s="14">
        <f t="shared" si="24"/>
        <v>0</v>
      </c>
    </row>
    <row r="43" spans="1:44" ht="15" customHeight="1" thickBot="1" x14ac:dyDescent="0.3">
      <c r="A43" s="4" t="s">
        <v>16</v>
      </c>
      <c r="B43" s="2">
        <v>122586549.99999997</v>
      </c>
      <c r="C43" s="2">
        <v>351624210.99999964</v>
      </c>
      <c r="D43" s="2">
        <v>19281840</v>
      </c>
      <c r="E43" s="2">
        <v>14941199.999999998</v>
      </c>
      <c r="F43" s="2">
        <v>4659600.0000000009</v>
      </c>
      <c r="G43" s="2">
        <v>9102240</v>
      </c>
      <c r="H43" s="2">
        <v>58964575</v>
      </c>
      <c r="I43" s="2">
        <v>22006970.000000004</v>
      </c>
      <c r="J43" s="2">
        <v>0</v>
      </c>
      <c r="K43" s="2"/>
      <c r="L43" s="1">
        <f t="shared" ref="L43" si="25">B43+D43+F43+H43+J43</f>
        <v>205492564.99999997</v>
      </c>
      <c r="M43" s="13">
        <f t="shared" ref="M43" si="26">C43+E43+G43+I43+K43</f>
        <v>397674620.99999964</v>
      </c>
      <c r="N43" s="22">
        <f>L43+M43</f>
        <v>603167185.99999964</v>
      </c>
      <c r="P43" s="4" t="s">
        <v>16</v>
      </c>
      <c r="Q43" s="2">
        <v>13925</v>
      </c>
      <c r="R43" s="2">
        <v>36503</v>
      </c>
      <c r="S43" s="2">
        <v>1658</v>
      </c>
      <c r="T43" s="2">
        <v>884</v>
      </c>
      <c r="U43" s="2">
        <v>401</v>
      </c>
      <c r="V43" s="2">
        <v>441</v>
      </c>
      <c r="W43" s="2">
        <v>8474</v>
      </c>
      <c r="X43" s="2">
        <v>3178</v>
      </c>
      <c r="Y43" s="2">
        <v>490</v>
      </c>
      <c r="Z43" s="2">
        <v>0</v>
      </c>
      <c r="AA43" s="1">
        <f t="shared" ref="AA43" si="27">Q43+S43+U43+W43+Y43</f>
        <v>24948</v>
      </c>
      <c r="AB43" s="13">
        <f t="shared" ref="AB43" si="28">R43+T43+V43+X43+Z43</f>
        <v>41006</v>
      </c>
      <c r="AC43" s="22">
        <f>AA43+AB43</f>
        <v>65954</v>
      </c>
      <c r="AE43" s="4" t="s">
        <v>16</v>
      </c>
      <c r="AF43" s="2">
        <f t="shared" ref="AF43:AO43" si="29">IFERROR(B43/Q43, "N.A.")</f>
        <v>8803.3429084380587</v>
      </c>
      <c r="AG43" s="2">
        <f t="shared" si="29"/>
        <v>9632.7482946607033</v>
      </c>
      <c r="AH43" s="2">
        <f t="shared" si="29"/>
        <v>11629.577804583836</v>
      </c>
      <c r="AI43" s="2">
        <f t="shared" si="29"/>
        <v>16901.80995475113</v>
      </c>
      <c r="AJ43" s="2">
        <f t="shared" si="29"/>
        <v>11619.950124688281</v>
      </c>
      <c r="AK43" s="2">
        <f t="shared" si="29"/>
        <v>20640</v>
      </c>
      <c r="AL43" s="2">
        <f t="shared" si="29"/>
        <v>6958.2930139249465</v>
      </c>
      <c r="AM43" s="2">
        <f t="shared" si="29"/>
        <v>6924.7860289490254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8236.8352172518826</v>
      </c>
      <c r="AQ43" s="16">
        <f t="shared" ref="AQ43" si="31">IFERROR(M43/AB43, "N.A.")</f>
        <v>9697.9617860800772</v>
      </c>
      <c r="AR43" s="14">
        <f t="shared" ref="AR43" si="32">IFERROR(N43/AC43, "N.A.")</f>
        <v>9145.2707341480364</v>
      </c>
    </row>
    <row r="44" spans="1:44" ht="15" customHeight="1" thickBot="1" x14ac:dyDescent="0.3">
      <c r="A44" s="5" t="s">
        <v>0</v>
      </c>
      <c r="B44" s="28">
        <f>B43+C43</f>
        <v>474210760.99999964</v>
      </c>
      <c r="C44" s="30"/>
      <c r="D44" s="28">
        <f>D43+E43</f>
        <v>34223040</v>
      </c>
      <c r="E44" s="30"/>
      <c r="F44" s="28">
        <f>F43+G43</f>
        <v>13761840</v>
      </c>
      <c r="G44" s="30"/>
      <c r="H44" s="28">
        <f>H43+I43</f>
        <v>80971545</v>
      </c>
      <c r="I44" s="30"/>
      <c r="J44" s="28">
        <f>J43+K43</f>
        <v>0</v>
      </c>
      <c r="K44" s="30"/>
      <c r="L44" s="28">
        <f>L43+M43</f>
        <v>603167185.99999964</v>
      </c>
      <c r="M44" s="29"/>
      <c r="N44" s="23">
        <f>B44+D44+F44+H44+J44</f>
        <v>603167185.99999964</v>
      </c>
      <c r="P44" s="5" t="s">
        <v>0</v>
      </c>
      <c r="Q44" s="28">
        <f>Q43+R43</f>
        <v>50428</v>
      </c>
      <c r="R44" s="30"/>
      <c r="S44" s="28">
        <f>S43+T43</f>
        <v>2542</v>
      </c>
      <c r="T44" s="30"/>
      <c r="U44" s="28">
        <f>U43+V43</f>
        <v>842</v>
      </c>
      <c r="V44" s="30"/>
      <c r="W44" s="28">
        <f>W43+X43</f>
        <v>11652</v>
      </c>
      <c r="X44" s="30"/>
      <c r="Y44" s="28">
        <f>Y43+Z43</f>
        <v>490</v>
      </c>
      <c r="Z44" s="30"/>
      <c r="AA44" s="28">
        <f>AA43+AB43</f>
        <v>65954</v>
      </c>
      <c r="AB44" s="29"/>
      <c r="AC44" s="23">
        <f>Q44+S44+U44+W44+Y44</f>
        <v>65954</v>
      </c>
      <c r="AE44" s="5" t="s">
        <v>0</v>
      </c>
      <c r="AF44" s="31">
        <f>IFERROR(B44/Q44,"N.A.")</f>
        <v>9403.7193820893081</v>
      </c>
      <c r="AG44" s="32"/>
      <c r="AH44" s="31">
        <f>IFERROR(D44/S44,"N.A.")</f>
        <v>13463.036978756885</v>
      </c>
      <c r="AI44" s="32"/>
      <c r="AJ44" s="31">
        <f>IFERROR(F44/U44,"N.A.")</f>
        <v>16344.228028503563</v>
      </c>
      <c r="AK44" s="32"/>
      <c r="AL44" s="31">
        <f>IFERROR(H44/W44,"N.A.")</f>
        <v>6949.1542224510813</v>
      </c>
      <c r="AM44" s="32"/>
      <c r="AN44" s="31">
        <f>IFERROR(J44/Y44,"N.A.")</f>
        <v>0</v>
      </c>
      <c r="AO44" s="32"/>
      <c r="AP44" s="31">
        <f>IFERROR(L44/AA44,"N.A.")</f>
        <v>9145.2707341480364</v>
      </c>
      <c r="AQ44" s="32"/>
      <c r="AR44" s="17">
        <f>IFERROR(N44/AC44, "N.A.")</f>
        <v>9145.2707341480364</v>
      </c>
    </row>
  </sheetData>
  <mergeCells count="144">
    <mergeCell ref="P11:P14"/>
    <mergeCell ref="Q11:AB11"/>
    <mergeCell ref="P35:P38"/>
    <mergeCell ref="Q35:AB35"/>
    <mergeCell ref="A35:A38"/>
    <mergeCell ref="B35:M35"/>
    <mergeCell ref="A11:A14"/>
    <mergeCell ref="B11:M11"/>
    <mergeCell ref="N11:N14"/>
    <mergeCell ref="A23:A26"/>
    <mergeCell ref="B23:M23"/>
    <mergeCell ref="N23:N26"/>
    <mergeCell ref="B13:C13"/>
    <mergeCell ref="D13:E13"/>
    <mergeCell ref="B25:C25"/>
    <mergeCell ref="D25:E25"/>
    <mergeCell ref="B37:C37"/>
    <mergeCell ref="D37:E37"/>
    <mergeCell ref="N35:N38"/>
    <mergeCell ref="B12:E12"/>
    <mergeCell ref="B36:E36"/>
    <mergeCell ref="F36:G37"/>
    <mergeCell ref="H36:I37"/>
    <mergeCell ref="P23:P26"/>
    <mergeCell ref="B44:C44"/>
    <mergeCell ref="D44:E44"/>
    <mergeCell ref="F44:G44"/>
    <mergeCell ref="H44:I44"/>
    <mergeCell ref="J44:K44"/>
    <mergeCell ref="L36:M37"/>
    <mergeCell ref="J36:K37"/>
    <mergeCell ref="B32:C32"/>
    <mergeCell ref="D32:E32"/>
    <mergeCell ref="F32:G32"/>
    <mergeCell ref="H32:I32"/>
    <mergeCell ref="L44:M44"/>
    <mergeCell ref="F12:G13"/>
    <mergeCell ref="H12:I13"/>
    <mergeCell ref="J12:K13"/>
    <mergeCell ref="L12:M13"/>
    <mergeCell ref="J32:K32"/>
    <mergeCell ref="B24:E24"/>
    <mergeCell ref="F24:G25"/>
    <mergeCell ref="H24:I25"/>
    <mergeCell ref="J24:K25"/>
    <mergeCell ref="L24:M25"/>
    <mergeCell ref="B20:C20"/>
    <mergeCell ref="D20:E20"/>
    <mergeCell ref="F20:G20"/>
    <mergeCell ref="H20:I20"/>
    <mergeCell ref="J20:K20"/>
    <mergeCell ref="L20:M20"/>
    <mergeCell ref="L32:M32"/>
    <mergeCell ref="AR11:AR14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Q13:R13"/>
    <mergeCell ref="S13:T13"/>
    <mergeCell ref="AF13:AG13"/>
    <mergeCell ref="AH13:AI13"/>
    <mergeCell ref="AC11:AC14"/>
    <mergeCell ref="AE11:AE14"/>
    <mergeCell ref="AF11:AQ11"/>
    <mergeCell ref="AF20:AG20"/>
    <mergeCell ref="AH20:AI20"/>
    <mergeCell ref="AJ20:AK20"/>
    <mergeCell ref="AL20:AM20"/>
    <mergeCell ref="AN20:AO20"/>
    <mergeCell ref="Q20:R20"/>
    <mergeCell ref="S20:T20"/>
    <mergeCell ref="U20:V20"/>
    <mergeCell ref="W20:X20"/>
    <mergeCell ref="Y20:Z20"/>
    <mergeCell ref="AA20:AB20"/>
    <mergeCell ref="AA32:AB32"/>
    <mergeCell ref="AR23:AR26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Q25:R25"/>
    <mergeCell ref="S25:T25"/>
    <mergeCell ref="AF25:AG25"/>
    <mergeCell ref="AH25:AI25"/>
    <mergeCell ref="AC23:AC26"/>
    <mergeCell ref="AE23:AE26"/>
    <mergeCell ref="AF23:AQ23"/>
    <mergeCell ref="Q23:AB23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L36:AM37"/>
    <mergeCell ref="AN36:AO37"/>
    <mergeCell ref="AP36:AQ37"/>
    <mergeCell ref="Q37:R37"/>
    <mergeCell ref="S37:T37"/>
    <mergeCell ref="AF37:AG37"/>
    <mergeCell ref="AH37:AI37"/>
    <mergeCell ref="AC35:AC38"/>
    <mergeCell ref="AE35:AE38"/>
    <mergeCell ref="AF35:AQ35"/>
    <mergeCell ref="AP20:AQ20"/>
    <mergeCell ref="AP32:AQ32"/>
    <mergeCell ref="AP44:AQ44"/>
    <mergeCell ref="AF44:AG44"/>
    <mergeCell ref="AH44:AI44"/>
    <mergeCell ref="AJ44:AK44"/>
    <mergeCell ref="AL44:AM44"/>
    <mergeCell ref="AN44:AO44"/>
    <mergeCell ref="Q44:R44"/>
    <mergeCell ref="S44:T44"/>
    <mergeCell ref="U44:V44"/>
    <mergeCell ref="W44:X44"/>
    <mergeCell ref="Y44:Z44"/>
    <mergeCell ref="AA44:AB44"/>
    <mergeCell ref="AF32:AG32"/>
    <mergeCell ref="AH32:AI32"/>
    <mergeCell ref="AJ32:AK32"/>
    <mergeCell ref="AL32:AM32"/>
    <mergeCell ref="AN32:AO32"/>
    <mergeCell ref="Q32:R32"/>
    <mergeCell ref="S32:T32"/>
    <mergeCell ref="U32:V32"/>
    <mergeCell ref="W32:X32"/>
    <mergeCell ref="Y32:Z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AR44"/>
  <sheetViews>
    <sheetView zoomScaleNormal="100" workbookViewId="0"/>
  </sheetViews>
  <sheetFormatPr baseColWidth="10" defaultColWidth="16.85546875" defaultRowHeight="15" x14ac:dyDescent="0.25"/>
  <cols>
    <col min="1" max="1" width="31.42578125" customWidth="1"/>
    <col min="2" max="7" width="16.85546875" customWidth="1"/>
    <col min="10" max="10" width="16.85546875" customWidth="1"/>
    <col min="12" max="12" width="16.85546875" customWidth="1"/>
    <col min="15" max="15" width="16.85546875" customWidth="1"/>
    <col min="16" max="16" width="31.42578125" customWidth="1"/>
    <col min="17" max="22" width="16.85546875" customWidth="1"/>
    <col min="25" max="25" width="16.85546875" customWidth="1"/>
    <col min="27" max="27" width="16.85546875" customWidth="1"/>
    <col min="31" max="31" width="31.42578125" customWidth="1"/>
    <col min="32" max="37" width="16.85546875" customWidth="1"/>
    <col min="40" max="40" width="16.85546875" customWidth="1"/>
    <col min="42" max="42" width="16.85546875" customWidth="1"/>
  </cols>
  <sheetData>
    <row r="1" spans="1:44" ht="15" customHeight="1" x14ac:dyDescent="0.25">
      <c r="A1" s="18" t="s">
        <v>17</v>
      </c>
      <c r="B1" s="19" t="s">
        <v>38</v>
      </c>
    </row>
    <row r="2" spans="1:44" ht="15" customHeight="1" x14ac:dyDescent="0.25">
      <c r="A2" s="18" t="s">
        <v>18</v>
      </c>
      <c r="B2" s="19" t="s">
        <v>19</v>
      </c>
    </row>
    <row r="3" spans="1:44" ht="15" customHeight="1" x14ac:dyDescent="0.25">
      <c r="A3" s="18" t="s">
        <v>20</v>
      </c>
      <c r="B3" s="19" t="s">
        <v>27</v>
      </c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44" ht="15" customHeight="1" x14ac:dyDescent="0.25">
      <c r="A4" s="18" t="s">
        <v>21</v>
      </c>
      <c r="B4" s="19" t="s">
        <v>22</v>
      </c>
      <c r="E4" s="9"/>
      <c r="F4" s="9"/>
      <c r="G4" s="9"/>
      <c r="H4" s="9"/>
      <c r="I4" s="9"/>
      <c r="J4" s="9"/>
      <c r="K4" s="9"/>
      <c r="L4" s="9"/>
      <c r="M4" s="9"/>
      <c r="N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44" ht="15" customHeight="1" x14ac:dyDescent="0.25">
      <c r="A5" s="18" t="s">
        <v>23</v>
      </c>
      <c r="B5" s="19" t="s">
        <v>37</v>
      </c>
      <c r="E5" s="9"/>
      <c r="F5" s="9"/>
      <c r="G5" s="9"/>
      <c r="H5" s="9"/>
      <c r="I5" s="9"/>
      <c r="J5" s="9"/>
      <c r="K5" s="9"/>
      <c r="L5" s="9"/>
      <c r="M5" s="9"/>
      <c r="N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44" ht="15" customHeight="1" x14ac:dyDescent="0.25">
      <c r="A6" s="18" t="s">
        <v>24</v>
      </c>
      <c r="B6" s="19">
        <v>2026</v>
      </c>
      <c r="E6" s="9"/>
      <c r="F6" s="9"/>
      <c r="G6" s="9"/>
      <c r="H6" s="9"/>
      <c r="I6" s="9"/>
      <c r="J6" s="9"/>
      <c r="K6" s="9"/>
      <c r="L6" s="9"/>
      <c r="M6" s="9"/>
      <c r="N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44" ht="15" customHeight="1" x14ac:dyDescent="0.25">
      <c r="A7" s="18" t="s">
        <v>25</v>
      </c>
      <c r="B7" s="20" t="s">
        <v>39</v>
      </c>
      <c r="E7" s="9"/>
      <c r="F7" s="9"/>
      <c r="G7" s="9"/>
      <c r="H7" s="9"/>
      <c r="I7" s="9"/>
      <c r="J7" s="9"/>
      <c r="K7" s="9"/>
      <c r="L7" s="9"/>
      <c r="M7" s="9"/>
      <c r="N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44" ht="15" customHeight="1" x14ac:dyDescent="0.25">
      <c r="A8" s="18" t="s">
        <v>26</v>
      </c>
      <c r="B8" s="21">
        <v>45853</v>
      </c>
      <c r="E8" s="9"/>
      <c r="F8" s="9"/>
      <c r="G8" s="9"/>
      <c r="H8" s="9"/>
      <c r="I8" s="9"/>
      <c r="J8" s="9"/>
      <c r="K8" s="9"/>
      <c r="L8" s="9"/>
      <c r="M8" s="9"/>
      <c r="N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44" ht="15" customHeight="1" x14ac:dyDescent="0.25"/>
    <row r="10" spans="1:44" ht="23.25" customHeight="1" thickBot="1" x14ac:dyDescent="0.3">
      <c r="A10" s="12" t="s">
        <v>31</v>
      </c>
      <c r="P10" s="12" t="s">
        <v>28</v>
      </c>
      <c r="AE10" s="12" t="s">
        <v>34</v>
      </c>
    </row>
    <row r="11" spans="1:44" ht="15" customHeight="1" x14ac:dyDescent="0.25">
      <c r="A11" s="33" t="s">
        <v>1</v>
      </c>
      <c r="B11" s="36" t="s">
        <v>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3" t="s">
        <v>0</v>
      </c>
      <c r="P11" s="33" t="s">
        <v>1</v>
      </c>
      <c r="Q11" s="36" t="s">
        <v>2</v>
      </c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3" t="s">
        <v>0</v>
      </c>
      <c r="AE11" s="33" t="s">
        <v>1</v>
      </c>
      <c r="AF11" s="36" t="s">
        <v>2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3" t="s">
        <v>0</v>
      </c>
    </row>
    <row r="12" spans="1:44" ht="15" customHeight="1" x14ac:dyDescent="0.25">
      <c r="A12" s="34"/>
      <c r="B12" s="38" t="s">
        <v>3</v>
      </c>
      <c r="C12" s="39"/>
      <c r="D12" s="39"/>
      <c r="E12" s="40"/>
      <c r="F12" s="41" t="s">
        <v>4</v>
      </c>
      <c r="G12" s="42"/>
      <c r="H12" s="41" t="s">
        <v>5</v>
      </c>
      <c r="I12" s="42"/>
      <c r="J12" s="41" t="s">
        <v>6</v>
      </c>
      <c r="K12" s="42"/>
      <c r="L12" s="41" t="s">
        <v>7</v>
      </c>
      <c r="M12" s="45"/>
      <c r="N12" s="34"/>
      <c r="P12" s="34"/>
      <c r="Q12" s="38" t="s">
        <v>3</v>
      </c>
      <c r="R12" s="39"/>
      <c r="S12" s="39"/>
      <c r="T12" s="40"/>
      <c r="U12" s="41" t="s">
        <v>4</v>
      </c>
      <c r="V12" s="42"/>
      <c r="W12" s="41" t="s">
        <v>5</v>
      </c>
      <c r="X12" s="42"/>
      <c r="Y12" s="41" t="s">
        <v>6</v>
      </c>
      <c r="Z12" s="42"/>
      <c r="AA12" s="41" t="s">
        <v>7</v>
      </c>
      <c r="AB12" s="45"/>
      <c r="AC12" s="34"/>
      <c r="AE12" s="34"/>
      <c r="AF12" s="38" t="s">
        <v>3</v>
      </c>
      <c r="AG12" s="39"/>
      <c r="AH12" s="39"/>
      <c r="AI12" s="40"/>
      <c r="AJ12" s="41" t="s">
        <v>4</v>
      </c>
      <c r="AK12" s="42"/>
      <c r="AL12" s="41" t="s">
        <v>5</v>
      </c>
      <c r="AM12" s="42"/>
      <c r="AN12" s="41" t="s">
        <v>6</v>
      </c>
      <c r="AO12" s="42"/>
      <c r="AP12" s="41" t="s">
        <v>7</v>
      </c>
      <c r="AQ12" s="45"/>
      <c r="AR12" s="34"/>
    </row>
    <row r="13" spans="1:44" ht="15" customHeight="1" thickBot="1" x14ac:dyDescent="0.3">
      <c r="A13" s="34"/>
      <c r="B13" s="47" t="s">
        <v>8</v>
      </c>
      <c r="C13" s="48"/>
      <c r="D13" s="49" t="s">
        <v>9</v>
      </c>
      <c r="E13" s="50"/>
      <c r="F13" s="43"/>
      <c r="G13" s="44"/>
      <c r="H13" s="43"/>
      <c r="I13" s="44"/>
      <c r="J13" s="43"/>
      <c r="K13" s="44"/>
      <c r="L13" s="43"/>
      <c r="M13" s="46"/>
      <c r="N13" s="34"/>
      <c r="P13" s="34"/>
      <c r="Q13" s="47" t="s">
        <v>8</v>
      </c>
      <c r="R13" s="48"/>
      <c r="S13" s="49" t="s">
        <v>9</v>
      </c>
      <c r="T13" s="50"/>
      <c r="U13" s="43"/>
      <c r="V13" s="44"/>
      <c r="W13" s="43"/>
      <c r="X13" s="44"/>
      <c r="Y13" s="43"/>
      <c r="Z13" s="44"/>
      <c r="AA13" s="43"/>
      <c r="AB13" s="46"/>
      <c r="AC13" s="34"/>
      <c r="AE13" s="34"/>
      <c r="AF13" s="47" t="s">
        <v>8</v>
      </c>
      <c r="AG13" s="48"/>
      <c r="AH13" s="49" t="s">
        <v>9</v>
      </c>
      <c r="AI13" s="50"/>
      <c r="AJ13" s="43"/>
      <c r="AK13" s="44"/>
      <c r="AL13" s="43"/>
      <c r="AM13" s="44"/>
      <c r="AN13" s="43"/>
      <c r="AO13" s="44"/>
      <c r="AP13" s="43"/>
      <c r="AQ13" s="46"/>
      <c r="AR13" s="34"/>
    </row>
    <row r="14" spans="1:44" ht="15" customHeight="1" thickBot="1" x14ac:dyDescent="0.3">
      <c r="A14" s="35"/>
      <c r="B14" s="10" t="s">
        <v>10</v>
      </c>
      <c r="C14" s="11" t="s">
        <v>11</v>
      </c>
      <c r="D14" s="10" t="s">
        <v>10</v>
      </c>
      <c r="E14" s="11" t="s">
        <v>11</v>
      </c>
      <c r="F14" s="10" t="s">
        <v>10</v>
      </c>
      <c r="G14" s="11" t="s">
        <v>11</v>
      </c>
      <c r="H14" s="10" t="s">
        <v>10</v>
      </c>
      <c r="I14" s="11" t="s">
        <v>11</v>
      </c>
      <c r="J14" s="10" t="s">
        <v>10</v>
      </c>
      <c r="K14" s="11" t="s">
        <v>11</v>
      </c>
      <c r="L14" s="10" t="s">
        <v>10</v>
      </c>
      <c r="M14" s="11" t="s">
        <v>11</v>
      </c>
      <c r="N14" s="35"/>
      <c r="P14" s="35"/>
      <c r="Q14" s="10" t="s">
        <v>10</v>
      </c>
      <c r="R14" s="11" t="s">
        <v>11</v>
      </c>
      <c r="S14" s="10" t="s">
        <v>10</v>
      </c>
      <c r="T14" s="11" t="s">
        <v>11</v>
      </c>
      <c r="U14" s="10" t="s">
        <v>10</v>
      </c>
      <c r="V14" s="11" t="s">
        <v>11</v>
      </c>
      <c r="W14" s="10" t="s">
        <v>10</v>
      </c>
      <c r="X14" s="11" t="s">
        <v>11</v>
      </c>
      <c r="Y14" s="10" t="s">
        <v>10</v>
      </c>
      <c r="Z14" s="11" t="s">
        <v>11</v>
      </c>
      <c r="AA14" s="10" t="s">
        <v>10</v>
      </c>
      <c r="AB14" s="11" t="s">
        <v>11</v>
      </c>
      <c r="AC14" s="35"/>
      <c r="AE14" s="35"/>
      <c r="AF14" s="10" t="s">
        <v>10</v>
      </c>
      <c r="AG14" s="11" t="s">
        <v>11</v>
      </c>
      <c r="AH14" s="10" t="s">
        <v>10</v>
      </c>
      <c r="AI14" s="11" t="s">
        <v>11</v>
      </c>
      <c r="AJ14" s="10" t="s">
        <v>10</v>
      </c>
      <c r="AK14" s="11" t="s">
        <v>11</v>
      </c>
      <c r="AL14" s="10" t="s">
        <v>10</v>
      </c>
      <c r="AM14" s="11" t="s">
        <v>11</v>
      </c>
      <c r="AN14" s="10" t="s">
        <v>10</v>
      </c>
      <c r="AO14" s="11" t="s">
        <v>11</v>
      </c>
      <c r="AP14" s="10" t="s">
        <v>10</v>
      </c>
      <c r="AQ14" s="11" t="s">
        <v>11</v>
      </c>
      <c r="AR14" s="35"/>
    </row>
    <row r="15" spans="1:44" ht="15" customHeight="1" thickBot="1" x14ac:dyDescent="0.3">
      <c r="A15" s="3" t="s">
        <v>12</v>
      </c>
      <c r="B15" s="2">
        <v>29421990</v>
      </c>
      <c r="C15" s="2"/>
      <c r="D15" s="2"/>
      <c r="E15" s="2"/>
      <c r="F15" s="2">
        <v>3827999.9999999995</v>
      </c>
      <c r="G15" s="2"/>
      <c r="H15" s="2">
        <v>18310610</v>
      </c>
      <c r="I15" s="2"/>
      <c r="J15" s="2">
        <v>0</v>
      </c>
      <c r="K15" s="2"/>
      <c r="L15" s="1">
        <f t="shared" ref="L15:M18" si="0">B15+D15+F15+H15+J15</f>
        <v>51560600</v>
      </c>
      <c r="M15" s="13">
        <f t="shared" si="0"/>
        <v>0</v>
      </c>
      <c r="N15" s="14">
        <f>L15+M15</f>
        <v>51560600</v>
      </c>
      <c r="P15" s="3" t="s">
        <v>12</v>
      </c>
      <c r="Q15" s="2">
        <v>2042</v>
      </c>
      <c r="R15" s="2">
        <v>0</v>
      </c>
      <c r="S15" s="2">
        <v>0</v>
      </c>
      <c r="T15" s="2">
        <v>0</v>
      </c>
      <c r="U15" s="2">
        <v>1405</v>
      </c>
      <c r="V15" s="2">
        <v>0</v>
      </c>
      <c r="W15" s="2">
        <v>4476</v>
      </c>
      <c r="X15" s="2">
        <v>0</v>
      </c>
      <c r="Y15" s="2">
        <v>1065</v>
      </c>
      <c r="Z15" s="2">
        <v>0</v>
      </c>
      <c r="AA15" s="1">
        <f t="shared" ref="AA15:AB18" si="1">Q15+S15+U15+W15+Y15</f>
        <v>8988</v>
      </c>
      <c r="AB15" s="13">
        <f t="shared" si="1"/>
        <v>0</v>
      </c>
      <c r="AC15" s="14">
        <f>AA15+AB15</f>
        <v>8988</v>
      </c>
      <c r="AE15" s="3" t="s">
        <v>12</v>
      </c>
      <c r="AF15" s="2">
        <f t="shared" ref="AF15:AR18" si="2">IFERROR(B15/Q15, "N.A.")</f>
        <v>14408.418217433888</v>
      </c>
      <c r="AG15" s="2" t="str">
        <f t="shared" si="2"/>
        <v>N.A.</v>
      </c>
      <c r="AH15" s="2" t="str">
        <f t="shared" si="2"/>
        <v>N.A.</v>
      </c>
      <c r="AI15" s="2" t="str">
        <f t="shared" si="2"/>
        <v>N.A.</v>
      </c>
      <c r="AJ15" s="2">
        <f t="shared" si="2"/>
        <v>2724.5551601423485</v>
      </c>
      <c r="AK15" s="2" t="str">
        <f t="shared" si="2"/>
        <v>N.A.</v>
      </c>
      <c r="AL15" s="2">
        <f t="shared" si="2"/>
        <v>4090.8422698838249</v>
      </c>
      <c r="AM15" s="2" t="str">
        <f t="shared" si="2"/>
        <v>N.A.</v>
      </c>
      <c r="AN15" s="2">
        <f t="shared" si="2"/>
        <v>0</v>
      </c>
      <c r="AO15" s="2" t="str">
        <f t="shared" si="2"/>
        <v>N.A.</v>
      </c>
      <c r="AP15" s="15">
        <f t="shared" si="2"/>
        <v>5736.6043613707161</v>
      </c>
      <c r="AQ15" s="16" t="str">
        <f t="shared" si="2"/>
        <v>N.A.</v>
      </c>
      <c r="AR15" s="14">
        <f t="shared" si="2"/>
        <v>5736.6043613707161</v>
      </c>
    </row>
    <row r="16" spans="1:44" ht="15" customHeight="1" thickBot="1" x14ac:dyDescent="0.3">
      <c r="A16" s="3" t="s">
        <v>13</v>
      </c>
      <c r="B16" s="2">
        <v>5503939.9999999991</v>
      </c>
      <c r="C16" s="2"/>
      <c r="D16" s="2"/>
      <c r="E16" s="2"/>
      <c r="F16" s="2"/>
      <c r="G16" s="2"/>
      <c r="H16" s="2"/>
      <c r="I16" s="2"/>
      <c r="J16" s="2"/>
      <c r="K16" s="2"/>
      <c r="L16" s="1">
        <f t="shared" si="0"/>
        <v>5503939.9999999991</v>
      </c>
      <c r="M16" s="13">
        <f t="shared" si="0"/>
        <v>0</v>
      </c>
      <c r="N16" s="14">
        <f>L16+M16</f>
        <v>5503939.9999999991</v>
      </c>
      <c r="P16" s="3" t="s">
        <v>13</v>
      </c>
      <c r="Q16" s="2">
        <v>1303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1">
        <f t="shared" si="1"/>
        <v>1303</v>
      </c>
      <c r="AB16" s="13">
        <f t="shared" si="1"/>
        <v>0</v>
      </c>
      <c r="AC16" s="14">
        <f>AA16+AB16</f>
        <v>1303</v>
      </c>
      <c r="AE16" s="3" t="s">
        <v>13</v>
      </c>
      <c r="AF16" s="2">
        <f t="shared" si="2"/>
        <v>4224.0521872601685</v>
      </c>
      <c r="AG16" s="2" t="str">
        <f t="shared" si="2"/>
        <v>N.A.</v>
      </c>
      <c r="AH16" s="2" t="str">
        <f t="shared" si="2"/>
        <v>N.A.</v>
      </c>
      <c r="AI16" s="2" t="str">
        <f t="shared" si="2"/>
        <v>N.A.</v>
      </c>
      <c r="AJ16" s="2" t="str">
        <f t="shared" si="2"/>
        <v>N.A.</v>
      </c>
      <c r="AK16" s="2" t="str">
        <f t="shared" si="2"/>
        <v>N.A.</v>
      </c>
      <c r="AL16" s="2" t="str">
        <f t="shared" si="2"/>
        <v>N.A.</v>
      </c>
      <c r="AM16" s="2" t="str">
        <f t="shared" si="2"/>
        <v>N.A.</v>
      </c>
      <c r="AN16" s="2" t="str">
        <f t="shared" si="2"/>
        <v>N.A.</v>
      </c>
      <c r="AO16" s="2" t="str">
        <f t="shared" si="2"/>
        <v>N.A.</v>
      </c>
      <c r="AP16" s="15">
        <f t="shared" si="2"/>
        <v>4224.0521872601685</v>
      </c>
      <c r="AQ16" s="16" t="str">
        <f t="shared" si="2"/>
        <v>N.A.</v>
      </c>
      <c r="AR16" s="14">
        <f t="shared" si="2"/>
        <v>4224.0521872601685</v>
      </c>
    </row>
    <row r="17" spans="1:44" ht="15" customHeight="1" thickBot="1" x14ac:dyDescent="0.3">
      <c r="A17" s="3" t="s">
        <v>14</v>
      </c>
      <c r="B17" s="2">
        <v>62650230.000000007</v>
      </c>
      <c r="C17" s="2">
        <v>127018129</v>
      </c>
      <c r="D17" s="2">
        <v>16408110.000000002</v>
      </c>
      <c r="E17" s="2">
        <v>2320000</v>
      </c>
      <c r="F17" s="2"/>
      <c r="G17" s="2">
        <v>19888000</v>
      </c>
      <c r="H17" s="2"/>
      <c r="I17" s="2">
        <v>5777050.0000000009</v>
      </c>
      <c r="J17" s="2"/>
      <c r="K17" s="2"/>
      <c r="L17" s="1">
        <f t="shared" si="0"/>
        <v>79058340.000000015</v>
      </c>
      <c r="M17" s="13">
        <f t="shared" si="0"/>
        <v>155003179</v>
      </c>
      <c r="N17" s="14">
        <f>L17+M17</f>
        <v>234061519</v>
      </c>
      <c r="P17" s="3" t="s">
        <v>14</v>
      </c>
      <c r="Q17" s="2">
        <v>6481</v>
      </c>
      <c r="R17" s="2">
        <v>11177</v>
      </c>
      <c r="S17" s="2">
        <v>1562</v>
      </c>
      <c r="T17" s="2">
        <v>116</v>
      </c>
      <c r="U17" s="2">
        <v>0</v>
      </c>
      <c r="V17" s="2">
        <v>1274</v>
      </c>
      <c r="W17" s="2">
        <v>0</v>
      </c>
      <c r="X17" s="2">
        <v>811</v>
      </c>
      <c r="Y17" s="2">
        <v>0</v>
      </c>
      <c r="Z17" s="2">
        <v>0</v>
      </c>
      <c r="AA17" s="1">
        <f t="shared" si="1"/>
        <v>8043</v>
      </c>
      <c r="AB17" s="13">
        <f t="shared" si="1"/>
        <v>13378</v>
      </c>
      <c r="AC17" s="14">
        <f>AA17+AB17</f>
        <v>21421</v>
      </c>
      <c r="AE17" s="3" t="s">
        <v>14</v>
      </c>
      <c r="AF17" s="2">
        <f t="shared" si="2"/>
        <v>9666.7535874093519</v>
      </c>
      <c r="AG17" s="2">
        <f t="shared" si="2"/>
        <v>11364.241656974144</v>
      </c>
      <c r="AH17" s="2">
        <f t="shared" si="2"/>
        <v>10504.551856594111</v>
      </c>
      <c r="AI17" s="2">
        <f t="shared" si="2"/>
        <v>20000</v>
      </c>
      <c r="AJ17" s="2" t="str">
        <f t="shared" si="2"/>
        <v>N.A.</v>
      </c>
      <c r="AK17" s="2">
        <f t="shared" si="2"/>
        <v>15610.675039246467</v>
      </c>
      <c r="AL17" s="2" t="str">
        <f t="shared" si="2"/>
        <v>N.A.</v>
      </c>
      <c r="AM17" s="2">
        <f t="shared" si="2"/>
        <v>7123.3662145499393</v>
      </c>
      <c r="AN17" s="2" t="str">
        <f t="shared" si="2"/>
        <v>N.A.</v>
      </c>
      <c r="AO17" s="2" t="str">
        <f t="shared" si="2"/>
        <v>N.A.</v>
      </c>
      <c r="AP17" s="15">
        <f t="shared" si="2"/>
        <v>9829.4591570309603</v>
      </c>
      <c r="AQ17" s="16">
        <f t="shared" si="2"/>
        <v>11586.423904918523</v>
      </c>
      <c r="AR17" s="14">
        <f t="shared" si="2"/>
        <v>10926.731665188367</v>
      </c>
    </row>
    <row r="18" spans="1:44" ht="15" customHeight="1" thickBot="1" x14ac:dyDescent="0.3">
      <c r="A18" s="3" t="s">
        <v>15</v>
      </c>
      <c r="B18" s="2"/>
      <c r="C18" s="2">
        <v>12100000</v>
      </c>
      <c r="D18" s="2"/>
      <c r="E18" s="2"/>
      <c r="F18" s="2"/>
      <c r="G18" s="2"/>
      <c r="H18" s="2">
        <v>3322200</v>
      </c>
      <c r="I18" s="2"/>
      <c r="J18" s="2">
        <v>0</v>
      </c>
      <c r="K18" s="2"/>
      <c r="L18" s="1">
        <f t="shared" si="0"/>
        <v>3322200</v>
      </c>
      <c r="M18" s="13">
        <f t="shared" si="0"/>
        <v>12100000</v>
      </c>
      <c r="N18" s="14">
        <f>L18+M18</f>
        <v>15422200</v>
      </c>
      <c r="P18" s="3" t="s">
        <v>15</v>
      </c>
      <c r="Q18" s="2">
        <v>0</v>
      </c>
      <c r="R18" s="2">
        <v>550</v>
      </c>
      <c r="S18" s="2">
        <v>0</v>
      </c>
      <c r="T18" s="2">
        <v>0</v>
      </c>
      <c r="U18" s="2">
        <v>0</v>
      </c>
      <c r="V18" s="2">
        <v>0</v>
      </c>
      <c r="W18" s="2">
        <v>2940</v>
      </c>
      <c r="X18" s="2">
        <v>0</v>
      </c>
      <c r="Y18" s="2">
        <v>588</v>
      </c>
      <c r="Z18" s="2">
        <v>0</v>
      </c>
      <c r="AA18" s="1">
        <f t="shared" si="1"/>
        <v>3528</v>
      </c>
      <c r="AB18" s="13">
        <f t="shared" si="1"/>
        <v>550</v>
      </c>
      <c r="AC18" s="22">
        <f>AA18+AB18</f>
        <v>4078</v>
      </c>
      <c r="AE18" s="3" t="s">
        <v>15</v>
      </c>
      <c r="AF18" s="2" t="str">
        <f t="shared" si="2"/>
        <v>N.A.</v>
      </c>
      <c r="AG18" s="2">
        <f t="shared" si="2"/>
        <v>22000</v>
      </c>
      <c r="AH18" s="2" t="str">
        <f t="shared" si="2"/>
        <v>N.A.</v>
      </c>
      <c r="AI18" s="2" t="str">
        <f t="shared" si="2"/>
        <v>N.A.</v>
      </c>
      <c r="AJ18" s="2" t="str">
        <f t="shared" si="2"/>
        <v>N.A.</v>
      </c>
      <c r="AK18" s="2" t="str">
        <f t="shared" si="2"/>
        <v>N.A.</v>
      </c>
      <c r="AL18" s="2">
        <f t="shared" si="2"/>
        <v>1130</v>
      </c>
      <c r="AM18" s="2" t="str">
        <f t="shared" si="2"/>
        <v>N.A.</v>
      </c>
      <c r="AN18" s="2">
        <f t="shared" si="2"/>
        <v>0</v>
      </c>
      <c r="AO18" s="2" t="str">
        <f t="shared" si="2"/>
        <v>N.A.</v>
      </c>
      <c r="AP18" s="15">
        <f t="shared" si="2"/>
        <v>941.66666666666663</v>
      </c>
      <c r="AQ18" s="16">
        <f t="shared" si="2"/>
        <v>22000</v>
      </c>
      <c r="AR18" s="14">
        <f t="shared" si="2"/>
        <v>3781.804806277587</v>
      </c>
    </row>
    <row r="19" spans="1:44" ht="15" customHeight="1" thickBot="1" x14ac:dyDescent="0.3">
      <c r="A19" s="4" t="s">
        <v>16</v>
      </c>
      <c r="B19" s="2">
        <v>97576159.999999985</v>
      </c>
      <c r="C19" s="2">
        <v>139118129</v>
      </c>
      <c r="D19" s="2">
        <v>16408110.000000002</v>
      </c>
      <c r="E19" s="2">
        <v>2320000</v>
      </c>
      <c r="F19" s="2">
        <v>3827999.9999999995</v>
      </c>
      <c r="G19" s="2">
        <v>19888000</v>
      </c>
      <c r="H19" s="2">
        <v>21632810.000000004</v>
      </c>
      <c r="I19" s="2">
        <v>5777050.0000000009</v>
      </c>
      <c r="J19" s="2">
        <v>0</v>
      </c>
      <c r="K19" s="2"/>
      <c r="L19" s="1">
        <f t="shared" ref="L19" si="3">B19+D19+F19+H19+J19</f>
        <v>139445080</v>
      </c>
      <c r="M19" s="13">
        <f t="shared" ref="M19" si="4">C19+E19+G19+I19+K19</f>
        <v>167103179</v>
      </c>
      <c r="N19" s="22">
        <f>L19+M19</f>
        <v>306548259</v>
      </c>
      <c r="P19" s="4" t="s">
        <v>16</v>
      </c>
      <c r="Q19" s="2">
        <v>9826</v>
      </c>
      <c r="R19" s="2">
        <v>11727</v>
      </c>
      <c r="S19" s="2">
        <v>1562</v>
      </c>
      <c r="T19" s="2">
        <v>116</v>
      </c>
      <c r="U19" s="2">
        <v>1405</v>
      </c>
      <c r="V19" s="2">
        <v>1274</v>
      </c>
      <c r="W19" s="2">
        <v>7416</v>
      </c>
      <c r="X19" s="2">
        <v>811</v>
      </c>
      <c r="Y19" s="2">
        <v>1653</v>
      </c>
      <c r="Z19" s="2">
        <v>0</v>
      </c>
      <c r="AA19" s="1">
        <f t="shared" ref="AA19" si="5">Q19+S19+U19+W19+Y19</f>
        <v>21862</v>
      </c>
      <c r="AB19" s="13">
        <f t="shared" ref="AB19" si="6">R19+T19+V19+X19+Z19</f>
        <v>13928</v>
      </c>
      <c r="AC19" s="14">
        <f>AA19+AB19</f>
        <v>35790</v>
      </c>
      <c r="AE19" s="4" t="s">
        <v>16</v>
      </c>
      <c r="AF19" s="2">
        <f t="shared" ref="AF19:AO19" si="7">IFERROR(B19/Q19, "N.A.")</f>
        <v>9930.4050478322806</v>
      </c>
      <c r="AG19" s="2">
        <f t="shared" si="7"/>
        <v>11863.062078963078</v>
      </c>
      <c r="AH19" s="2">
        <f t="shared" si="7"/>
        <v>10504.551856594111</v>
      </c>
      <c r="AI19" s="2">
        <f t="shared" si="7"/>
        <v>20000</v>
      </c>
      <c r="AJ19" s="2">
        <f t="shared" si="7"/>
        <v>2724.5551601423485</v>
      </c>
      <c r="AK19" s="2">
        <f t="shared" si="7"/>
        <v>15610.675039246467</v>
      </c>
      <c r="AL19" s="2">
        <f t="shared" si="7"/>
        <v>2917.0455771305292</v>
      </c>
      <c r="AM19" s="2">
        <f t="shared" si="7"/>
        <v>7123.3662145499393</v>
      </c>
      <c r="AN19" s="2">
        <f t="shared" si="7"/>
        <v>0</v>
      </c>
      <c r="AO19" s="2" t="str">
        <f t="shared" si="7"/>
        <v>N.A.</v>
      </c>
      <c r="AP19" s="15">
        <f t="shared" ref="AP19" si="8">IFERROR(L19/AA19, "N.A.")</f>
        <v>6378.4228341414328</v>
      </c>
      <c r="AQ19" s="16">
        <f t="shared" ref="AQ19" si="9">IFERROR(M19/AB19, "N.A.")</f>
        <v>11997.643523836876</v>
      </c>
      <c r="AR19" s="14">
        <f t="shared" ref="AR19" si="10">IFERROR(N19/AC19, "N.A.")</f>
        <v>8565.1930427493717</v>
      </c>
    </row>
    <row r="20" spans="1:44" ht="15" customHeight="1" thickBot="1" x14ac:dyDescent="0.3">
      <c r="A20" s="5" t="s">
        <v>0</v>
      </c>
      <c r="B20" s="28">
        <f>B19+C19</f>
        <v>236694289</v>
      </c>
      <c r="C20" s="30"/>
      <c r="D20" s="28">
        <f>D19+E19</f>
        <v>18728110</v>
      </c>
      <c r="E20" s="30"/>
      <c r="F20" s="28">
        <f>F19+G19</f>
        <v>23716000</v>
      </c>
      <c r="G20" s="30"/>
      <c r="H20" s="28">
        <f>H19+I19</f>
        <v>27409860.000000004</v>
      </c>
      <c r="I20" s="30"/>
      <c r="J20" s="28">
        <f>J19+K19</f>
        <v>0</v>
      </c>
      <c r="K20" s="30"/>
      <c r="L20" s="28">
        <f>L19+M19</f>
        <v>306548259</v>
      </c>
      <c r="M20" s="29"/>
      <c r="N20" s="23">
        <f>B20+D20+F20+H20+J20</f>
        <v>306548259</v>
      </c>
      <c r="P20" s="5" t="s">
        <v>0</v>
      </c>
      <c r="Q20" s="28">
        <f>Q19+R19</f>
        <v>21553</v>
      </c>
      <c r="R20" s="30"/>
      <c r="S20" s="28">
        <f>S19+T19</f>
        <v>1678</v>
      </c>
      <c r="T20" s="30"/>
      <c r="U20" s="28">
        <f>U19+V19</f>
        <v>2679</v>
      </c>
      <c r="V20" s="30"/>
      <c r="W20" s="28">
        <f>W19+X19</f>
        <v>8227</v>
      </c>
      <c r="X20" s="30"/>
      <c r="Y20" s="28">
        <f>Y19+Z19</f>
        <v>1653</v>
      </c>
      <c r="Z20" s="30"/>
      <c r="AA20" s="28">
        <f>AA19+AB19</f>
        <v>35790</v>
      </c>
      <c r="AB20" s="30"/>
      <c r="AC20" s="24">
        <f>Q20+S20+U20+W20+Y20</f>
        <v>35790</v>
      </c>
      <c r="AE20" s="5" t="s">
        <v>0</v>
      </c>
      <c r="AF20" s="31">
        <f>IFERROR(B20/Q20,"N.A.")</f>
        <v>10981.964877279264</v>
      </c>
      <c r="AG20" s="32"/>
      <c r="AH20" s="31">
        <f>IFERROR(D20/S20,"N.A.")</f>
        <v>11160.971394517283</v>
      </c>
      <c r="AI20" s="32"/>
      <c r="AJ20" s="31">
        <f>IFERROR(F20/U20,"N.A.")</f>
        <v>8852.5569242254569</v>
      </c>
      <c r="AK20" s="32"/>
      <c r="AL20" s="31">
        <f>IFERROR(H20/W20,"N.A.")</f>
        <v>3331.6956363194363</v>
      </c>
      <c r="AM20" s="32"/>
      <c r="AN20" s="31">
        <f>IFERROR(J20/Y20,"N.A.")</f>
        <v>0</v>
      </c>
      <c r="AO20" s="32"/>
      <c r="AP20" s="31">
        <f>IFERROR(L20/AA20,"N.A.")</f>
        <v>8565.1930427493717</v>
      </c>
      <c r="AQ20" s="32"/>
      <c r="AR20" s="17">
        <f>IFERROR(N20/AC20, "N.A.")</f>
        <v>8565.1930427493717</v>
      </c>
    </row>
    <row r="21" spans="1:44" ht="15" customHeight="1" x14ac:dyDescent="0.25">
      <c r="A21" s="6"/>
      <c r="P21" s="6"/>
      <c r="AE21" s="6"/>
    </row>
    <row r="22" spans="1:44" ht="23.25" customHeight="1" thickBot="1" x14ac:dyDescent="0.3">
      <c r="A22" s="12" t="s">
        <v>32</v>
      </c>
      <c r="P22" s="12" t="s">
        <v>29</v>
      </c>
      <c r="AE22" s="12" t="s">
        <v>35</v>
      </c>
    </row>
    <row r="23" spans="1:44" ht="15" customHeight="1" x14ac:dyDescent="0.25">
      <c r="A23" s="33" t="s">
        <v>1</v>
      </c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3" t="s">
        <v>0</v>
      </c>
      <c r="P23" s="33" t="s">
        <v>1</v>
      </c>
      <c r="Q23" s="36" t="s">
        <v>2</v>
      </c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3" t="s">
        <v>0</v>
      </c>
      <c r="AE23" s="33" t="s">
        <v>1</v>
      </c>
      <c r="AF23" s="36" t="s">
        <v>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3" t="s">
        <v>0</v>
      </c>
    </row>
    <row r="24" spans="1:44" ht="15" customHeight="1" x14ac:dyDescent="0.25">
      <c r="A24" s="34"/>
      <c r="B24" s="38" t="s">
        <v>3</v>
      </c>
      <c r="C24" s="39"/>
      <c r="D24" s="39"/>
      <c r="E24" s="40"/>
      <c r="F24" s="41" t="s">
        <v>4</v>
      </c>
      <c r="G24" s="42"/>
      <c r="H24" s="41" t="s">
        <v>5</v>
      </c>
      <c r="I24" s="42"/>
      <c r="J24" s="41" t="s">
        <v>6</v>
      </c>
      <c r="K24" s="42"/>
      <c r="L24" s="41" t="s">
        <v>7</v>
      </c>
      <c r="M24" s="45"/>
      <c r="N24" s="34"/>
      <c r="P24" s="34"/>
      <c r="Q24" s="38" t="s">
        <v>3</v>
      </c>
      <c r="R24" s="39"/>
      <c r="S24" s="39"/>
      <c r="T24" s="40"/>
      <c r="U24" s="41" t="s">
        <v>4</v>
      </c>
      <c r="V24" s="42"/>
      <c r="W24" s="41" t="s">
        <v>5</v>
      </c>
      <c r="X24" s="42"/>
      <c r="Y24" s="41" t="s">
        <v>6</v>
      </c>
      <c r="Z24" s="42"/>
      <c r="AA24" s="41" t="s">
        <v>7</v>
      </c>
      <c r="AB24" s="45"/>
      <c r="AC24" s="34"/>
      <c r="AE24" s="34"/>
      <c r="AF24" s="38" t="s">
        <v>3</v>
      </c>
      <c r="AG24" s="39"/>
      <c r="AH24" s="39"/>
      <c r="AI24" s="40"/>
      <c r="AJ24" s="41" t="s">
        <v>4</v>
      </c>
      <c r="AK24" s="42"/>
      <c r="AL24" s="41" t="s">
        <v>5</v>
      </c>
      <c r="AM24" s="42"/>
      <c r="AN24" s="41" t="s">
        <v>6</v>
      </c>
      <c r="AO24" s="42"/>
      <c r="AP24" s="41" t="s">
        <v>7</v>
      </c>
      <c r="AQ24" s="45"/>
      <c r="AR24" s="34"/>
    </row>
    <row r="25" spans="1:44" ht="15" customHeight="1" thickBot="1" x14ac:dyDescent="0.3">
      <c r="A25" s="34"/>
      <c r="B25" s="47" t="s">
        <v>8</v>
      </c>
      <c r="C25" s="48"/>
      <c r="D25" s="49" t="s">
        <v>9</v>
      </c>
      <c r="E25" s="50"/>
      <c r="F25" s="43"/>
      <c r="G25" s="44"/>
      <c r="H25" s="43"/>
      <c r="I25" s="44"/>
      <c r="J25" s="43"/>
      <c r="K25" s="44"/>
      <c r="L25" s="43"/>
      <c r="M25" s="46"/>
      <c r="N25" s="34"/>
      <c r="P25" s="34"/>
      <c r="Q25" s="47" t="s">
        <v>8</v>
      </c>
      <c r="R25" s="48"/>
      <c r="S25" s="49" t="s">
        <v>9</v>
      </c>
      <c r="T25" s="50"/>
      <c r="U25" s="43"/>
      <c r="V25" s="44"/>
      <c r="W25" s="43"/>
      <c r="X25" s="44"/>
      <c r="Y25" s="43"/>
      <c r="Z25" s="44"/>
      <c r="AA25" s="43"/>
      <c r="AB25" s="46"/>
      <c r="AC25" s="34"/>
      <c r="AE25" s="34"/>
      <c r="AF25" s="47" t="s">
        <v>8</v>
      </c>
      <c r="AG25" s="48"/>
      <c r="AH25" s="49" t="s">
        <v>9</v>
      </c>
      <c r="AI25" s="50"/>
      <c r="AJ25" s="43"/>
      <c r="AK25" s="44"/>
      <c r="AL25" s="43"/>
      <c r="AM25" s="44"/>
      <c r="AN25" s="43"/>
      <c r="AO25" s="44"/>
      <c r="AP25" s="43"/>
      <c r="AQ25" s="46"/>
      <c r="AR25" s="34"/>
    </row>
    <row r="26" spans="1:44" ht="15" customHeight="1" thickBot="1" x14ac:dyDescent="0.3">
      <c r="A26" s="35"/>
      <c r="B26" s="10" t="s">
        <v>10</v>
      </c>
      <c r="C26" s="11" t="s">
        <v>11</v>
      </c>
      <c r="D26" s="10" t="s">
        <v>10</v>
      </c>
      <c r="E26" s="11" t="s">
        <v>11</v>
      </c>
      <c r="F26" s="10" t="s">
        <v>10</v>
      </c>
      <c r="G26" s="11" t="s">
        <v>11</v>
      </c>
      <c r="H26" s="10" t="s">
        <v>10</v>
      </c>
      <c r="I26" s="11" t="s">
        <v>11</v>
      </c>
      <c r="J26" s="10" t="s">
        <v>10</v>
      </c>
      <c r="K26" s="11" t="s">
        <v>11</v>
      </c>
      <c r="L26" s="10" t="s">
        <v>10</v>
      </c>
      <c r="M26" s="11" t="s">
        <v>11</v>
      </c>
      <c r="N26" s="35"/>
      <c r="P26" s="35"/>
      <c r="Q26" s="10" t="s">
        <v>10</v>
      </c>
      <c r="R26" s="11" t="s">
        <v>11</v>
      </c>
      <c r="S26" s="10" t="s">
        <v>10</v>
      </c>
      <c r="T26" s="11" t="s">
        <v>11</v>
      </c>
      <c r="U26" s="10" t="s">
        <v>10</v>
      </c>
      <c r="V26" s="11" t="s">
        <v>11</v>
      </c>
      <c r="W26" s="10" t="s">
        <v>10</v>
      </c>
      <c r="X26" s="11" t="s">
        <v>11</v>
      </c>
      <c r="Y26" s="10" t="s">
        <v>10</v>
      </c>
      <c r="Z26" s="11" t="s">
        <v>11</v>
      </c>
      <c r="AA26" s="10" t="s">
        <v>10</v>
      </c>
      <c r="AB26" s="11" t="s">
        <v>11</v>
      </c>
      <c r="AC26" s="35"/>
      <c r="AE26" s="35"/>
      <c r="AF26" s="10" t="s">
        <v>10</v>
      </c>
      <c r="AG26" s="11" t="s">
        <v>11</v>
      </c>
      <c r="AH26" s="10" t="s">
        <v>10</v>
      </c>
      <c r="AI26" s="11" t="s">
        <v>11</v>
      </c>
      <c r="AJ26" s="10" t="s">
        <v>10</v>
      </c>
      <c r="AK26" s="11" t="s">
        <v>11</v>
      </c>
      <c r="AL26" s="10" t="s">
        <v>10</v>
      </c>
      <c r="AM26" s="11" t="s">
        <v>11</v>
      </c>
      <c r="AN26" s="10" t="s">
        <v>10</v>
      </c>
      <c r="AO26" s="11" t="s">
        <v>11</v>
      </c>
      <c r="AP26" s="10" t="s">
        <v>10</v>
      </c>
      <c r="AQ26" s="11" t="s">
        <v>11</v>
      </c>
      <c r="AR26" s="35"/>
    </row>
    <row r="27" spans="1:44" ht="15" customHeight="1" thickBot="1" x14ac:dyDescent="0.3">
      <c r="A27" s="3" t="s">
        <v>12</v>
      </c>
      <c r="B27" s="2">
        <v>26736969.999999996</v>
      </c>
      <c r="C27" s="2"/>
      <c r="D27" s="2"/>
      <c r="E27" s="2"/>
      <c r="F27" s="2">
        <v>3827999.9999999995</v>
      </c>
      <c r="G27" s="2"/>
      <c r="H27" s="2">
        <v>16642290</v>
      </c>
      <c r="I27" s="2"/>
      <c r="J27" s="2">
        <v>0</v>
      </c>
      <c r="K27" s="2"/>
      <c r="L27" s="1">
        <f t="shared" ref="L27:M30" si="11">B27+D27+F27+H27+J27</f>
        <v>47207260</v>
      </c>
      <c r="M27" s="13">
        <f t="shared" si="11"/>
        <v>0</v>
      </c>
      <c r="N27" s="14">
        <f>L27+M27</f>
        <v>47207260</v>
      </c>
      <c r="P27" s="3" t="s">
        <v>12</v>
      </c>
      <c r="Q27" s="2">
        <v>1527</v>
      </c>
      <c r="R27" s="2">
        <v>0</v>
      </c>
      <c r="S27" s="2">
        <v>0</v>
      </c>
      <c r="T27" s="2">
        <v>0</v>
      </c>
      <c r="U27" s="2">
        <v>1405</v>
      </c>
      <c r="V27" s="2">
        <v>0</v>
      </c>
      <c r="W27" s="2">
        <v>2448</v>
      </c>
      <c r="X27" s="2">
        <v>0</v>
      </c>
      <c r="Y27" s="2">
        <v>550</v>
      </c>
      <c r="Z27" s="2">
        <v>0</v>
      </c>
      <c r="AA27" s="1">
        <f t="shared" ref="AA27:AB30" si="12">Q27+S27+U27+W27+Y27</f>
        <v>5930</v>
      </c>
      <c r="AB27" s="13">
        <f t="shared" si="12"/>
        <v>0</v>
      </c>
      <c r="AC27" s="14">
        <f>AA27+AB27</f>
        <v>5930</v>
      </c>
      <c r="AE27" s="3" t="s">
        <v>12</v>
      </c>
      <c r="AF27" s="2">
        <f t="shared" ref="AF27:AR30" si="13">IFERROR(B27/Q27, "N.A.")</f>
        <v>17509.476096922066</v>
      </c>
      <c r="AG27" s="2" t="str">
        <f t="shared" si="13"/>
        <v>N.A.</v>
      </c>
      <c r="AH27" s="2" t="str">
        <f t="shared" si="13"/>
        <v>N.A.</v>
      </c>
      <c r="AI27" s="2" t="str">
        <f t="shared" si="13"/>
        <v>N.A.</v>
      </c>
      <c r="AJ27" s="2">
        <f t="shared" si="13"/>
        <v>2724.5551601423485</v>
      </c>
      <c r="AK27" s="2" t="str">
        <f t="shared" si="13"/>
        <v>N.A.</v>
      </c>
      <c r="AL27" s="2">
        <f t="shared" si="13"/>
        <v>6798.3210784313724</v>
      </c>
      <c r="AM27" s="2" t="str">
        <f t="shared" si="13"/>
        <v>N.A.</v>
      </c>
      <c r="AN27" s="2">
        <f t="shared" si="13"/>
        <v>0</v>
      </c>
      <c r="AO27" s="2" t="str">
        <f t="shared" si="13"/>
        <v>N.A.</v>
      </c>
      <c r="AP27" s="15">
        <f t="shared" si="13"/>
        <v>7960.7521079258013</v>
      </c>
      <c r="AQ27" s="16" t="str">
        <f t="shared" si="13"/>
        <v>N.A.</v>
      </c>
      <c r="AR27" s="14">
        <f t="shared" si="13"/>
        <v>7960.7521079258013</v>
      </c>
    </row>
    <row r="28" spans="1:44" ht="15" customHeight="1" thickBot="1" x14ac:dyDescent="0.3">
      <c r="A28" s="3" t="s">
        <v>13</v>
      </c>
      <c r="B28" s="2">
        <v>3114000.0000000005</v>
      </c>
      <c r="C28" s="2"/>
      <c r="D28" s="2"/>
      <c r="E28" s="2"/>
      <c r="F28" s="2"/>
      <c r="G28" s="2"/>
      <c r="H28" s="2"/>
      <c r="I28" s="2"/>
      <c r="J28" s="2"/>
      <c r="K28" s="2"/>
      <c r="L28" s="1">
        <f t="shared" si="11"/>
        <v>3114000.0000000005</v>
      </c>
      <c r="M28" s="13">
        <f t="shared" si="11"/>
        <v>0</v>
      </c>
      <c r="N28" s="14">
        <f>L28+M28</f>
        <v>3114000.0000000005</v>
      </c>
      <c r="P28" s="3" t="s">
        <v>13</v>
      </c>
      <c r="Q28" s="2">
        <v>492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1">
        <f t="shared" si="12"/>
        <v>492</v>
      </c>
      <c r="AB28" s="13">
        <f t="shared" si="12"/>
        <v>0</v>
      </c>
      <c r="AC28" s="14">
        <f>AA28+AB28</f>
        <v>492</v>
      </c>
      <c r="AE28" s="3" t="s">
        <v>13</v>
      </c>
      <c r="AF28" s="2">
        <f t="shared" si="13"/>
        <v>6329.2682926829275</v>
      </c>
      <c r="AG28" s="2" t="str">
        <f t="shared" si="13"/>
        <v>N.A.</v>
      </c>
      <c r="AH28" s="2" t="str">
        <f t="shared" si="13"/>
        <v>N.A.</v>
      </c>
      <c r="AI28" s="2" t="str">
        <f t="shared" si="13"/>
        <v>N.A.</v>
      </c>
      <c r="AJ28" s="2" t="str">
        <f t="shared" si="13"/>
        <v>N.A.</v>
      </c>
      <c r="AK28" s="2" t="str">
        <f t="shared" si="13"/>
        <v>N.A.</v>
      </c>
      <c r="AL28" s="2" t="str">
        <f t="shared" si="13"/>
        <v>N.A.</v>
      </c>
      <c r="AM28" s="2" t="str">
        <f t="shared" si="13"/>
        <v>N.A.</v>
      </c>
      <c r="AN28" s="2" t="str">
        <f t="shared" si="13"/>
        <v>N.A.</v>
      </c>
      <c r="AO28" s="2" t="str">
        <f t="shared" si="13"/>
        <v>N.A.</v>
      </c>
      <c r="AP28" s="15">
        <f t="shared" si="13"/>
        <v>6329.2682926829275</v>
      </c>
      <c r="AQ28" s="16" t="str">
        <f t="shared" si="13"/>
        <v>N.A.</v>
      </c>
      <c r="AR28" s="14">
        <f t="shared" si="13"/>
        <v>6329.2682926829275</v>
      </c>
    </row>
    <row r="29" spans="1:44" ht="15" customHeight="1" thickBot="1" x14ac:dyDescent="0.3">
      <c r="A29" s="3" t="s">
        <v>14</v>
      </c>
      <c r="B29" s="2">
        <v>25417189.999999996</v>
      </c>
      <c r="C29" s="2">
        <v>74879290.000000015</v>
      </c>
      <c r="D29" s="2">
        <v>16408110.000000002</v>
      </c>
      <c r="E29" s="2">
        <v>2320000</v>
      </c>
      <c r="F29" s="2"/>
      <c r="G29" s="2">
        <v>17800000</v>
      </c>
      <c r="H29" s="2"/>
      <c r="I29" s="2">
        <v>0</v>
      </c>
      <c r="J29" s="2"/>
      <c r="K29" s="2"/>
      <c r="L29" s="1">
        <f t="shared" si="11"/>
        <v>41825300</v>
      </c>
      <c r="M29" s="13">
        <f t="shared" si="11"/>
        <v>94999290.000000015</v>
      </c>
      <c r="N29" s="14">
        <f>L29+M29</f>
        <v>136824590</v>
      </c>
      <c r="P29" s="3" t="s">
        <v>14</v>
      </c>
      <c r="Q29" s="2">
        <v>3629</v>
      </c>
      <c r="R29" s="2">
        <v>6494</v>
      </c>
      <c r="S29" s="2">
        <v>1562</v>
      </c>
      <c r="T29" s="2">
        <v>116</v>
      </c>
      <c r="U29" s="2">
        <v>0</v>
      </c>
      <c r="V29" s="2">
        <v>1158</v>
      </c>
      <c r="W29" s="2">
        <v>0</v>
      </c>
      <c r="X29" s="2">
        <v>319</v>
      </c>
      <c r="Y29" s="2">
        <v>0</v>
      </c>
      <c r="Z29" s="2">
        <v>0</v>
      </c>
      <c r="AA29" s="1">
        <f t="shared" si="12"/>
        <v>5191</v>
      </c>
      <c r="AB29" s="13">
        <f t="shared" si="12"/>
        <v>8087</v>
      </c>
      <c r="AC29" s="14">
        <f>AA29+AB29</f>
        <v>13278</v>
      </c>
      <c r="AE29" s="3" t="s">
        <v>14</v>
      </c>
      <c r="AF29" s="2">
        <f t="shared" si="13"/>
        <v>7003.9101680903823</v>
      </c>
      <c r="AG29" s="2">
        <f t="shared" si="13"/>
        <v>11530.534339390209</v>
      </c>
      <c r="AH29" s="2">
        <f t="shared" si="13"/>
        <v>10504.551856594111</v>
      </c>
      <c r="AI29" s="2">
        <f t="shared" si="13"/>
        <v>20000</v>
      </c>
      <c r="AJ29" s="2" t="str">
        <f t="shared" si="13"/>
        <v>N.A.</v>
      </c>
      <c r="AK29" s="2">
        <f t="shared" si="13"/>
        <v>15371.329879101901</v>
      </c>
      <c r="AL29" s="2" t="str">
        <f t="shared" si="13"/>
        <v>N.A.</v>
      </c>
      <c r="AM29" s="2">
        <f t="shared" si="13"/>
        <v>0</v>
      </c>
      <c r="AN29" s="2" t="str">
        <f t="shared" si="13"/>
        <v>N.A.</v>
      </c>
      <c r="AO29" s="2" t="str">
        <f t="shared" si="13"/>
        <v>N.A.</v>
      </c>
      <c r="AP29" s="15">
        <f t="shared" si="13"/>
        <v>8057.2722018878831</v>
      </c>
      <c r="AQ29" s="16">
        <f t="shared" si="13"/>
        <v>11747.160875479165</v>
      </c>
      <c r="AR29" s="14">
        <f t="shared" si="13"/>
        <v>10304.608374755235</v>
      </c>
    </row>
    <row r="30" spans="1:44" ht="15" customHeight="1" thickBot="1" x14ac:dyDescent="0.3">
      <c r="A30" s="3" t="s">
        <v>15</v>
      </c>
      <c r="B30" s="2"/>
      <c r="C30" s="2"/>
      <c r="D30" s="2"/>
      <c r="E30" s="2"/>
      <c r="F30" s="2"/>
      <c r="G30" s="2"/>
      <c r="H30" s="2">
        <v>3322200</v>
      </c>
      <c r="I30" s="2"/>
      <c r="J30" s="2">
        <v>0</v>
      </c>
      <c r="K30" s="2"/>
      <c r="L30" s="1">
        <f t="shared" si="11"/>
        <v>3322200</v>
      </c>
      <c r="M30" s="13">
        <f t="shared" si="11"/>
        <v>0</v>
      </c>
      <c r="N30" s="14">
        <f>L30+M30</f>
        <v>3322200</v>
      </c>
      <c r="P30" s="3" t="s">
        <v>15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2940</v>
      </c>
      <c r="X30" s="2">
        <v>0</v>
      </c>
      <c r="Y30" s="2">
        <v>588</v>
      </c>
      <c r="Z30" s="2">
        <v>0</v>
      </c>
      <c r="AA30" s="1">
        <f t="shared" si="12"/>
        <v>3528</v>
      </c>
      <c r="AB30" s="13">
        <f t="shared" si="12"/>
        <v>0</v>
      </c>
      <c r="AC30" s="22">
        <f>AA30+AB30</f>
        <v>3528</v>
      </c>
      <c r="AE30" s="3" t="s">
        <v>15</v>
      </c>
      <c r="AF30" s="2" t="str">
        <f t="shared" si="13"/>
        <v>N.A.</v>
      </c>
      <c r="AG30" s="2" t="str">
        <f t="shared" si="13"/>
        <v>N.A.</v>
      </c>
      <c r="AH30" s="2" t="str">
        <f t="shared" si="13"/>
        <v>N.A.</v>
      </c>
      <c r="AI30" s="2" t="str">
        <f t="shared" si="13"/>
        <v>N.A.</v>
      </c>
      <c r="AJ30" s="2" t="str">
        <f t="shared" si="13"/>
        <v>N.A.</v>
      </c>
      <c r="AK30" s="2" t="str">
        <f t="shared" si="13"/>
        <v>N.A.</v>
      </c>
      <c r="AL30" s="2">
        <f t="shared" si="13"/>
        <v>1130</v>
      </c>
      <c r="AM30" s="2" t="str">
        <f t="shared" si="13"/>
        <v>N.A.</v>
      </c>
      <c r="AN30" s="2">
        <f t="shared" si="13"/>
        <v>0</v>
      </c>
      <c r="AO30" s="2" t="str">
        <f t="shared" si="13"/>
        <v>N.A.</v>
      </c>
      <c r="AP30" s="15">
        <f t="shared" si="13"/>
        <v>941.66666666666663</v>
      </c>
      <c r="AQ30" s="16" t="str">
        <f t="shared" si="13"/>
        <v>N.A.</v>
      </c>
      <c r="AR30" s="14">
        <f t="shared" si="13"/>
        <v>941.66666666666663</v>
      </c>
    </row>
    <row r="31" spans="1:44" ht="15" customHeight="1" thickBot="1" x14ac:dyDescent="0.3">
      <c r="A31" s="4" t="s">
        <v>16</v>
      </c>
      <c r="B31" s="2">
        <v>55268160</v>
      </c>
      <c r="C31" s="2">
        <v>74879290.000000015</v>
      </c>
      <c r="D31" s="2">
        <v>16408110.000000002</v>
      </c>
      <c r="E31" s="2">
        <v>2320000</v>
      </c>
      <c r="F31" s="2">
        <v>3827999.9999999995</v>
      </c>
      <c r="G31" s="2">
        <v>17800000</v>
      </c>
      <c r="H31" s="2">
        <v>19964489.999999993</v>
      </c>
      <c r="I31" s="2">
        <v>0</v>
      </c>
      <c r="J31" s="2">
        <v>0</v>
      </c>
      <c r="K31" s="2"/>
      <c r="L31" s="1">
        <f t="shared" ref="L31" si="14">B31+D31+F31+H31+J31</f>
        <v>95468760</v>
      </c>
      <c r="M31" s="13">
        <f t="shared" ref="M31" si="15">C31+E31+G31+I31+K31</f>
        <v>94999290.000000015</v>
      </c>
      <c r="N31" s="22">
        <f>L31+M31</f>
        <v>190468050</v>
      </c>
      <c r="P31" s="4" t="s">
        <v>16</v>
      </c>
      <c r="Q31" s="2">
        <v>5648</v>
      </c>
      <c r="R31" s="2">
        <v>6494</v>
      </c>
      <c r="S31" s="2">
        <v>1562</v>
      </c>
      <c r="T31" s="2">
        <v>116</v>
      </c>
      <c r="U31" s="2">
        <v>1405</v>
      </c>
      <c r="V31" s="2">
        <v>1158</v>
      </c>
      <c r="W31" s="2">
        <v>5388</v>
      </c>
      <c r="X31" s="2">
        <v>319</v>
      </c>
      <c r="Y31" s="2">
        <v>1138</v>
      </c>
      <c r="Z31" s="2">
        <v>0</v>
      </c>
      <c r="AA31" s="1">
        <f t="shared" ref="AA31" si="16">Q31+S31+U31+W31+Y31</f>
        <v>15141</v>
      </c>
      <c r="AB31" s="13">
        <f t="shared" ref="AB31" si="17">R31+T31+V31+X31+Z31</f>
        <v>8087</v>
      </c>
      <c r="AC31" s="14">
        <f>AA31+AB31</f>
        <v>23228</v>
      </c>
      <c r="AE31" s="4" t="s">
        <v>16</v>
      </c>
      <c r="AF31" s="2">
        <f t="shared" ref="AF31:AO31" si="18">IFERROR(B31/Q31, "N.A.")</f>
        <v>9785.4390934844196</v>
      </c>
      <c r="AG31" s="2">
        <f t="shared" si="18"/>
        <v>11530.534339390209</v>
      </c>
      <c r="AH31" s="2">
        <f t="shared" si="18"/>
        <v>10504.551856594111</v>
      </c>
      <c r="AI31" s="2">
        <f t="shared" si="18"/>
        <v>20000</v>
      </c>
      <c r="AJ31" s="2">
        <f t="shared" si="18"/>
        <v>2724.5551601423485</v>
      </c>
      <c r="AK31" s="2">
        <f t="shared" si="18"/>
        <v>15371.329879101901</v>
      </c>
      <c r="AL31" s="2">
        <f t="shared" si="18"/>
        <v>3705.3619153674817</v>
      </c>
      <c r="AM31" s="2">
        <f t="shared" si="18"/>
        <v>0</v>
      </c>
      <c r="AN31" s="2">
        <f t="shared" si="18"/>
        <v>0</v>
      </c>
      <c r="AO31" s="2" t="str">
        <f t="shared" si="18"/>
        <v>N.A.</v>
      </c>
      <c r="AP31" s="15">
        <f t="shared" ref="AP31" si="19">IFERROR(L31/AA31, "N.A.")</f>
        <v>6305.3140479492768</v>
      </c>
      <c r="AQ31" s="16">
        <f t="shared" ref="AQ31" si="20">IFERROR(M31/AB31, "N.A.")</f>
        <v>11747.160875479165</v>
      </c>
      <c r="AR31" s="14">
        <f t="shared" ref="AR31" si="21">IFERROR(N31/AC31, "N.A.")</f>
        <v>8199.933270191148</v>
      </c>
    </row>
    <row r="32" spans="1:44" ht="15" customHeight="1" thickBot="1" x14ac:dyDescent="0.3">
      <c r="A32" s="5" t="s">
        <v>0</v>
      </c>
      <c r="B32" s="28">
        <f>B31+C31</f>
        <v>130147450.00000001</v>
      </c>
      <c r="C32" s="30"/>
      <c r="D32" s="28">
        <f>D31+E31</f>
        <v>18728110</v>
      </c>
      <c r="E32" s="30"/>
      <c r="F32" s="28">
        <f>F31+G31</f>
        <v>21628000</v>
      </c>
      <c r="G32" s="30"/>
      <c r="H32" s="28">
        <f>H31+I31</f>
        <v>19964489.999999993</v>
      </c>
      <c r="I32" s="30"/>
      <c r="J32" s="28">
        <f>J31+K31</f>
        <v>0</v>
      </c>
      <c r="K32" s="30"/>
      <c r="L32" s="28">
        <f>L31+M31</f>
        <v>190468050</v>
      </c>
      <c r="M32" s="29"/>
      <c r="N32" s="23">
        <f>B32+D32+F32+H32+J32</f>
        <v>190468050</v>
      </c>
      <c r="P32" s="5" t="s">
        <v>0</v>
      </c>
      <c r="Q32" s="28">
        <f>Q31+R31</f>
        <v>12142</v>
      </c>
      <c r="R32" s="30"/>
      <c r="S32" s="28">
        <f>S31+T31</f>
        <v>1678</v>
      </c>
      <c r="T32" s="30"/>
      <c r="U32" s="28">
        <f>U31+V31</f>
        <v>2563</v>
      </c>
      <c r="V32" s="30"/>
      <c r="W32" s="28">
        <f>W31+X31</f>
        <v>5707</v>
      </c>
      <c r="X32" s="30"/>
      <c r="Y32" s="28">
        <f>Y31+Z31</f>
        <v>1138</v>
      </c>
      <c r="Z32" s="30"/>
      <c r="AA32" s="28">
        <f>AA31+AB31</f>
        <v>23228</v>
      </c>
      <c r="AB32" s="30"/>
      <c r="AC32" s="24">
        <f>Q32+S32+U32+W32+Y32</f>
        <v>23228</v>
      </c>
      <c r="AE32" s="5" t="s">
        <v>0</v>
      </c>
      <c r="AF32" s="31">
        <f>IFERROR(B32/Q32,"N.A.")</f>
        <v>10718.781914017462</v>
      </c>
      <c r="AG32" s="32"/>
      <c r="AH32" s="31">
        <f>IFERROR(D32/S32,"N.A.")</f>
        <v>11160.971394517283</v>
      </c>
      <c r="AI32" s="32"/>
      <c r="AJ32" s="31">
        <f>IFERROR(F32/U32,"N.A.")</f>
        <v>8438.5485758876312</v>
      </c>
      <c r="AK32" s="32"/>
      <c r="AL32" s="31">
        <f>IFERROR(H32/W32,"N.A.")</f>
        <v>3498.2460136674244</v>
      </c>
      <c r="AM32" s="32"/>
      <c r="AN32" s="31">
        <f>IFERROR(J32/Y32,"N.A.")</f>
        <v>0</v>
      </c>
      <c r="AO32" s="32"/>
      <c r="AP32" s="31">
        <f>IFERROR(L32/AA32,"N.A.")</f>
        <v>8199.933270191148</v>
      </c>
      <c r="AQ32" s="32"/>
      <c r="AR32" s="17">
        <f>IFERROR(N32/AC32, "N.A.")</f>
        <v>8199.933270191148</v>
      </c>
    </row>
    <row r="33" spans="1:44" ht="15" customHeight="1" x14ac:dyDescent="0.25"/>
    <row r="34" spans="1:44" ht="23.25" customHeight="1" thickBot="1" x14ac:dyDescent="0.3">
      <c r="A34" s="12" t="s">
        <v>33</v>
      </c>
      <c r="P34" s="12" t="s">
        <v>30</v>
      </c>
      <c r="AE34" s="12" t="s">
        <v>36</v>
      </c>
    </row>
    <row r="35" spans="1:44" ht="15" customHeight="1" x14ac:dyDescent="0.25">
      <c r="A35" s="33" t="s">
        <v>1</v>
      </c>
      <c r="B35" s="36" t="s">
        <v>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3" t="s">
        <v>0</v>
      </c>
      <c r="P35" s="33" t="s">
        <v>1</v>
      </c>
      <c r="Q35" s="36" t="s">
        <v>2</v>
      </c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3" t="s">
        <v>0</v>
      </c>
      <c r="AE35" s="33" t="s">
        <v>1</v>
      </c>
      <c r="AF35" s="36" t="s">
        <v>2</v>
      </c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3" t="s">
        <v>0</v>
      </c>
    </row>
    <row r="36" spans="1:44" ht="15" customHeight="1" x14ac:dyDescent="0.25">
      <c r="A36" s="34"/>
      <c r="B36" s="38" t="s">
        <v>3</v>
      </c>
      <c r="C36" s="39"/>
      <c r="D36" s="39"/>
      <c r="E36" s="40"/>
      <c r="F36" s="41" t="s">
        <v>4</v>
      </c>
      <c r="G36" s="42"/>
      <c r="H36" s="41" t="s">
        <v>5</v>
      </c>
      <c r="I36" s="42"/>
      <c r="J36" s="41" t="s">
        <v>6</v>
      </c>
      <c r="K36" s="42"/>
      <c r="L36" s="41" t="s">
        <v>7</v>
      </c>
      <c r="M36" s="45"/>
      <c r="N36" s="34"/>
      <c r="P36" s="34"/>
      <c r="Q36" s="38" t="s">
        <v>3</v>
      </c>
      <c r="R36" s="39"/>
      <c r="S36" s="39"/>
      <c r="T36" s="40"/>
      <c r="U36" s="41" t="s">
        <v>4</v>
      </c>
      <c r="V36" s="42"/>
      <c r="W36" s="41" t="s">
        <v>5</v>
      </c>
      <c r="X36" s="42"/>
      <c r="Y36" s="41" t="s">
        <v>6</v>
      </c>
      <c r="Z36" s="42"/>
      <c r="AA36" s="41" t="s">
        <v>7</v>
      </c>
      <c r="AB36" s="45"/>
      <c r="AC36" s="34"/>
      <c r="AE36" s="34"/>
      <c r="AF36" s="38" t="s">
        <v>3</v>
      </c>
      <c r="AG36" s="39"/>
      <c r="AH36" s="39"/>
      <c r="AI36" s="40"/>
      <c r="AJ36" s="41" t="s">
        <v>4</v>
      </c>
      <c r="AK36" s="42"/>
      <c r="AL36" s="41" t="s">
        <v>5</v>
      </c>
      <c r="AM36" s="42"/>
      <c r="AN36" s="41" t="s">
        <v>6</v>
      </c>
      <c r="AO36" s="42"/>
      <c r="AP36" s="41" t="s">
        <v>7</v>
      </c>
      <c r="AQ36" s="45"/>
      <c r="AR36" s="34"/>
    </row>
    <row r="37" spans="1:44" ht="15" customHeight="1" thickBot="1" x14ac:dyDescent="0.3">
      <c r="A37" s="34"/>
      <c r="B37" s="47" t="s">
        <v>8</v>
      </c>
      <c r="C37" s="48"/>
      <c r="D37" s="49" t="s">
        <v>9</v>
      </c>
      <c r="E37" s="50"/>
      <c r="F37" s="43"/>
      <c r="G37" s="44"/>
      <c r="H37" s="43"/>
      <c r="I37" s="44"/>
      <c r="J37" s="43"/>
      <c r="K37" s="44"/>
      <c r="L37" s="43"/>
      <c r="M37" s="46"/>
      <c r="N37" s="34"/>
      <c r="P37" s="34"/>
      <c r="Q37" s="47" t="s">
        <v>8</v>
      </c>
      <c r="R37" s="48"/>
      <c r="S37" s="49" t="s">
        <v>9</v>
      </c>
      <c r="T37" s="50"/>
      <c r="U37" s="43"/>
      <c r="V37" s="44"/>
      <c r="W37" s="43"/>
      <c r="X37" s="44"/>
      <c r="Y37" s="43"/>
      <c r="Z37" s="44"/>
      <c r="AA37" s="43"/>
      <c r="AB37" s="46"/>
      <c r="AC37" s="34"/>
      <c r="AE37" s="34"/>
      <c r="AF37" s="47" t="s">
        <v>8</v>
      </c>
      <c r="AG37" s="48"/>
      <c r="AH37" s="49" t="s">
        <v>9</v>
      </c>
      <c r="AI37" s="50"/>
      <c r="AJ37" s="43"/>
      <c r="AK37" s="44"/>
      <c r="AL37" s="43"/>
      <c r="AM37" s="44"/>
      <c r="AN37" s="43"/>
      <c r="AO37" s="44"/>
      <c r="AP37" s="43"/>
      <c r="AQ37" s="46"/>
      <c r="AR37" s="34"/>
    </row>
    <row r="38" spans="1:44" ht="15" customHeight="1" thickBot="1" x14ac:dyDescent="0.3">
      <c r="A38" s="35"/>
      <c r="B38" s="10" t="s">
        <v>10</v>
      </c>
      <c r="C38" s="11" t="s">
        <v>11</v>
      </c>
      <c r="D38" s="10" t="s">
        <v>10</v>
      </c>
      <c r="E38" s="11" t="s">
        <v>11</v>
      </c>
      <c r="F38" s="10" t="s">
        <v>10</v>
      </c>
      <c r="G38" s="11" t="s">
        <v>11</v>
      </c>
      <c r="H38" s="10" t="s">
        <v>10</v>
      </c>
      <c r="I38" s="11" t="s">
        <v>11</v>
      </c>
      <c r="J38" s="10" t="s">
        <v>10</v>
      </c>
      <c r="K38" s="11" t="s">
        <v>11</v>
      </c>
      <c r="L38" s="10" t="s">
        <v>10</v>
      </c>
      <c r="M38" s="11" t="s">
        <v>11</v>
      </c>
      <c r="N38" s="35"/>
      <c r="P38" s="35"/>
      <c r="Q38" s="10" t="s">
        <v>10</v>
      </c>
      <c r="R38" s="11" t="s">
        <v>11</v>
      </c>
      <c r="S38" s="10" t="s">
        <v>10</v>
      </c>
      <c r="T38" s="11" t="s">
        <v>11</v>
      </c>
      <c r="U38" s="10" t="s">
        <v>10</v>
      </c>
      <c r="V38" s="11" t="s">
        <v>11</v>
      </c>
      <c r="W38" s="10" t="s">
        <v>10</v>
      </c>
      <c r="X38" s="11" t="s">
        <v>11</v>
      </c>
      <c r="Y38" s="10" t="s">
        <v>10</v>
      </c>
      <c r="Z38" s="11" t="s">
        <v>11</v>
      </c>
      <c r="AA38" s="10" t="s">
        <v>10</v>
      </c>
      <c r="AB38" s="11" t="s">
        <v>11</v>
      </c>
      <c r="AC38" s="35"/>
      <c r="AE38" s="35"/>
      <c r="AF38" s="10" t="s">
        <v>10</v>
      </c>
      <c r="AG38" s="11" t="s">
        <v>11</v>
      </c>
      <c r="AH38" s="10" t="s">
        <v>10</v>
      </c>
      <c r="AI38" s="11" t="s">
        <v>11</v>
      </c>
      <c r="AJ38" s="10" t="s">
        <v>10</v>
      </c>
      <c r="AK38" s="11" t="s">
        <v>11</v>
      </c>
      <c r="AL38" s="10" t="s">
        <v>10</v>
      </c>
      <c r="AM38" s="11" t="s">
        <v>11</v>
      </c>
      <c r="AN38" s="10" t="s">
        <v>10</v>
      </c>
      <c r="AO38" s="11" t="s">
        <v>11</v>
      </c>
      <c r="AP38" s="10" t="s">
        <v>10</v>
      </c>
      <c r="AQ38" s="11" t="s">
        <v>11</v>
      </c>
      <c r="AR38" s="35"/>
    </row>
    <row r="39" spans="1:44" ht="15" customHeight="1" thickBot="1" x14ac:dyDescent="0.3">
      <c r="A39" s="3" t="s">
        <v>12</v>
      </c>
      <c r="B39" s="2">
        <v>2685020</v>
      </c>
      <c r="C39" s="2"/>
      <c r="D39" s="2"/>
      <c r="E39" s="2"/>
      <c r="F39" s="2"/>
      <c r="G39" s="2"/>
      <c r="H39" s="2">
        <v>1668320</v>
      </c>
      <c r="I39" s="2"/>
      <c r="J39" s="2">
        <v>0</v>
      </c>
      <c r="K39" s="2"/>
      <c r="L39" s="1">
        <f t="shared" ref="L39:M42" si="22">B39+D39+F39+H39+J39</f>
        <v>4353340</v>
      </c>
      <c r="M39" s="13">
        <f t="shared" si="22"/>
        <v>0</v>
      </c>
      <c r="N39" s="14">
        <f>L39+M39</f>
        <v>4353340</v>
      </c>
      <c r="P39" s="3" t="s">
        <v>12</v>
      </c>
      <c r="Q39" s="2">
        <v>515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2028</v>
      </c>
      <c r="X39" s="2">
        <v>0</v>
      </c>
      <c r="Y39" s="2">
        <v>515</v>
      </c>
      <c r="Z39" s="2">
        <v>0</v>
      </c>
      <c r="AA39" s="1">
        <f t="shared" ref="AA39:AB42" si="23">Q39+S39+U39+W39+Y39</f>
        <v>3058</v>
      </c>
      <c r="AB39" s="13">
        <f t="shared" si="23"/>
        <v>0</v>
      </c>
      <c r="AC39" s="14">
        <f>AA39+AB39</f>
        <v>3058</v>
      </c>
      <c r="AE39" s="3" t="s">
        <v>12</v>
      </c>
      <c r="AF39" s="2">
        <f t="shared" ref="AF39:AR42" si="24">IFERROR(B39/Q39, "N.A.")</f>
        <v>5213.6310679611652</v>
      </c>
      <c r="AG39" s="2" t="str">
        <f t="shared" si="24"/>
        <v>N.A.</v>
      </c>
      <c r="AH39" s="2" t="str">
        <f t="shared" si="24"/>
        <v>N.A.</v>
      </c>
      <c r="AI39" s="2" t="str">
        <f t="shared" si="24"/>
        <v>N.A.</v>
      </c>
      <c r="AJ39" s="2" t="str">
        <f t="shared" si="24"/>
        <v>N.A.</v>
      </c>
      <c r="AK39" s="2" t="str">
        <f t="shared" si="24"/>
        <v>N.A.</v>
      </c>
      <c r="AL39" s="2">
        <f t="shared" si="24"/>
        <v>822.64299802761343</v>
      </c>
      <c r="AM39" s="2" t="str">
        <f t="shared" si="24"/>
        <v>N.A.</v>
      </c>
      <c r="AN39" s="2">
        <f t="shared" si="24"/>
        <v>0</v>
      </c>
      <c r="AO39" s="2" t="str">
        <f t="shared" si="24"/>
        <v>N.A.</v>
      </c>
      <c r="AP39" s="15">
        <f t="shared" si="24"/>
        <v>1423.5905820797907</v>
      </c>
      <c r="AQ39" s="16" t="str">
        <f t="shared" si="24"/>
        <v>N.A.</v>
      </c>
      <c r="AR39" s="14">
        <f t="shared" si="24"/>
        <v>1423.5905820797907</v>
      </c>
    </row>
    <row r="40" spans="1:44" ht="15" customHeight="1" thickBot="1" x14ac:dyDescent="0.3">
      <c r="A40" s="3" t="s">
        <v>13</v>
      </c>
      <c r="B40" s="2">
        <v>2389940</v>
      </c>
      <c r="C40" s="2"/>
      <c r="D40" s="2"/>
      <c r="E40" s="2"/>
      <c r="F40" s="2"/>
      <c r="G40" s="2"/>
      <c r="H40" s="2"/>
      <c r="I40" s="2"/>
      <c r="J40" s="2"/>
      <c r="K40" s="2"/>
      <c r="L40" s="1">
        <f t="shared" si="22"/>
        <v>2389940</v>
      </c>
      <c r="M40" s="13">
        <f t="shared" si="22"/>
        <v>0</v>
      </c>
      <c r="N40" s="14">
        <f>L40+M40</f>
        <v>2389940</v>
      </c>
      <c r="P40" s="3" t="s">
        <v>13</v>
      </c>
      <c r="Q40" s="2">
        <v>811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1">
        <f t="shared" si="23"/>
        <v>811</v>
      </c>
      <c r="AB40" s="13">
        <f t="shared" si="23"/>
        <v>0</v>
      </c>
      <c r="AC40" s="14">
        <f>AA40+AB40</f>
        <v>811</v>
      </c>
      <c r="AE40" s="3" t="s">
        <v>13</v>
      </c>
      <c r="AF40" s="2">
        <f t="shared" si="24"/>
        <v>2946.9050554870532</v>
      </c>
      <c r="AG40" s="2" t="str">
        <f t="shared" si="24"/>
        <v>N.A.</v>
      </c>
      <c r="AH40" s="2" t="str">
        <f t="shared" si="24"/>
        <v>N.A.</v>
      </c>
      <c r="AI40" s="2" t="str">
        <f t="shared" si="24"/>
        <v>N.A.</v>
      </c>
      <c r="AJ40" s="2" t="str">
        <f t="shared" si="24"/>
        <v>N.A.</v>
      </c>
      <c r="AK40" s="2" t="str">
        <f t="shared" si="24"/>
        <v>N.A.</v>
      </c>
      <c r="AL40" s="2" t="str">
        <f t="shared" si="24"/>
        <v>N.A.</v>
      </c>
      <c r="AM40" s="2" t="str">
        <f t="shared" si="24"/>
        <v>N.A.</v>
      </c>
      <c r="AN40" s="2" t="str">
        <f t="shared" si="24"/>
        <v>N.A.</v>
      </c>
      <c r="AO40" s="2" t="str">
        <f t="shared" si="24"/>
        <v>N.A.</v>
      </c>
      <c r="AP40" s="15">
        <f t="shared" si="24"/>
        <v>2946.9050554870532</v>
      </c>
      <c r="AQ40" s="16" t="str">
        <f t="shared" si="24"/>
        <v>N.A.</v>
      </c>
      <c r="AR40" s="14">
        <f t="shared" si="24"/>
        <v>2946.9050554870532</v>
      </c>
    </row>
    <row r="41" spans="1:44" ht="15" customHeight="1" thickBot="1" x14ac:dyDescent="0.3">
      <c r="A41" s="3" t="s">
        <v>14</v>
      </c>
      <c r="B41" s="2">
        <v>37233039.999999993</v>
      </c>
      <c r="C41" s="2">
        <v>52138839.000000007</v>
      </c>
      <c r="D41" s="2"/>
      <c r="E41" s="2"/>
      <c r="F41" s="2"/>
      <c r="G41" s="2">
        <v>2088000</v>
      </c>
      <c r="H41" s="2"/>
      <c r="I41" s="2">
        <v>5777050</v>
      </c>
      <c r="J41" s="2"/>
      <c r="K41" s="2"/>
      <c r="L41" s="1">
        <f t="shared" si="22"/>
        <v>37233039.999999993</v>
      </c>
      <c r="M41" s="13">
        <f t="shared" si="22"/>
        <v>60003889.000000007</v>
      </c>
      <c r="N41" s="14">
        <f>L41+M41</f>
        <v>97236929</v>
      </c>
      <c r="P41" s="3" t="s">
        <v>14</v>
      </c>
      <c r="Q41" s="2">
        <v>2852</v>
      </c>
      <c r="R41" s="2">
        <v>4683</v>
      </c>
      <c r="S41" s="2">
        <v>0</v>
      </c>
      <c r="T41" s="2">
        <v>0</v>
      </c>
      <c r="U41" s="2">
        <v>0</v>
      </c>
      <c r="V41" s="2">
        <v>116</v>
      </c>
      <c r="W41" s="2">
        <v>0</v>
      </c>
      <c r="X41" s="2">
        <v>492</v>
      </c>
      <c r="Y41" s="2">
        <v>0</v>
      </c>
      <c r="Z41" s="2">
        <v>0</v>
      </c>
      <c r="AA41" s="1">
        <f t="shared" si="23"/>
        <v>2852</v>
      </c>
      <c r="AB41" s="13">
        <f t="shared" si="23"/>
        <v>5291</v>
      </c>
      <c r="AC41" s="14">
        <f>AA41+AB41</f>
        <v>8143</v>
      </c>
      <c r="AE41" s="3" t="s">
        <v>14</v>
      </c>
      <c r="AF41" s="2">
        <f t="shared" si="24"/>
        <v>13055.063113604485</v>
      </c>
      <c r="AG41" s="2">
        <f t="shared" si="24"/>
        <v>11133.640614990392</v>
      </c>
      <c r="AH41" s="2" t="str">
        <f t="shared" si="24"/>
        <v>N.A.</v>
      </c>
      <c r="AI41" s="2" t="str">
        <f t="shared" si="24"/>
        <v>N.A.</v>
      </c>
      <c r="AJ41" s="2" t="str">
        <f t="shared" si="24"/>
        <v>N.A.</v>
      </c>
      <c r="AK41" s="2">
        <f t="shared" si="24"/>
        <v>18000</v>
      </c>
      <c r="AL41" s="2" t="str">
        <f t="shared" si="24"/>
        <v>N.A.</v>
      </c>
      <c r="AM41" s="2">
        <f t="shared" si="24"/>
        <v>11741.971544715447</v>
      </c>
      <c r="AN41" s="2" t="str">
        <f t="shared" si="24"/>
        <v>N.A.</v>
      </c>
      <c r="AO41" s="2" t="str">
        <f t="shared" si="24"/>
        <v>N.A.</v>
      </c>
      <c r="AP41" s="15">
        <f t="shared" si="24"/>
        <v>13055.063113604485</v>
      </c>
      <c r="AQ41" s="16">
        <f t="shared" si="24"/>
        <v>11340.746361746364</v>
      </c>
      <c r="AR41" s="14">
        <f t="shared" si="24"/>
        <v>11941.167751442958</v>
      </c>
    </row>
    <row r="42" spans="1:44" ht="15" customHeight="1" thickBot="1" x14ac:dyDescent="0.3">
      <c r="A42" s="3" t="s">
        <v>15</v>
      </c>
      <c r="B42" s="2"/>
      <c r="C42" s="2">
        <v>12100000</v>
      </c>
      <c r="D42" s="2"/>
      <c r="E42" s="2"/>
      <c r="F42" s="2"/>
      <c r="G42" s="2"/>
      <c r="H42" s="2"/>
      <c r="I42" s="2"/>
      <c r="J42" s="2"/>
      <c r="K42" s="2"/>
      <c r="L42" s="1">
        <f t="shared" si="22"/>
        <v>0</v>
      </c>
      <c r="M42" s="13">
        <f t="shared" si="22"/>
        <v>12100000</v>
      </c>
      <c r="N42" s="14">
        <f>L42+M42</f>
        <v>12100000</v>
      </c>
      <c r="P42" s="3" t="s">
        <v>15</v>
      </c>
      <c r="Q42" s="2">
        <v>0</v>
      </c>
      <c r="R42" s="2">
        <v>550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1">
        <f t="shared" si="23"/>
        <v>0</v>
      </c>
      <c r="AB42" s="13">
        <f t="shared" si="23"/>
        <v>550</v>
      </c>
      <c r="AC42" s="14">
        <f>AA42+AB42</f>
        <v>550</v>
      </c>
      <c r="AE42" s="3" t="s">
        <v>15</v>
      </c>
      <c r="AF42" s="2" t="str">
        <f t="shared" si="24"/>
        <v>N.A.</v>
      </c>
      <c r="AG42" s="2">
        <f t="shared" si="24"/>
        <v>22000</v>
      </c>
      <c r="AH42" s="2" t="str">
        <f t="shared" si="24"/>
        <v>N.A.</v>
      </c>
      <c r="AI42" s="2" t="str">
        <f t="shared" si="24"/>
        <v>N.A.</v>
      </c>
      <c r="AJ42" s="2" t="str">
        <f t="shared" si="24"/>
        <v>N.A.</v>
      </c>
      <c r="AK42" s="2" t="str">
        <f t="shared" si="24"/>
        <v>N.A.</v>
      </c>
      <c r="AL42" s="2" t="str">
        <f t="shared" si="24"/>
        <v>N.A.</v>
      </c>
      <c r="AM42" s="2" t="str">
        <f t="shared" si="24"/>
        <v>N.A.</v>
      </c>
      <c r="AN42" s="2" t="str">
        <f t="shared" si="24"/>
        <v>N.A.</v>
      </c>
      <c r="AO42" s="2" t="str">
        <f t="shared" si="24"/>
        <v>N.A.</v>
      </c>
      <c r="AP42" s="15" t="str">
        <f t="shared" si="24"/>
        <v>N.A.</v>
      </c>
      <c r="AQ42" s="16">
        <f t="shared" si="24"/>
        <v>22000</v>
      </c>
      <c r="AR42" s="14">
        <f t="shared" si="24"/>
        <v>22000</v>
      </c>
    </row>
    <row r="43" spans="1:44" ht="15" customHeight="1" thickBot="1" x14ac:dyDescent="0.3">
      <c r="A43" s="4" t="s">
        <v>16</v>
      </c>
      <c r="B43" s="2">
        <v>42308000</v>
      </c>
      <c r="C43" s="2">
        <v>64238839.000000007</v>
      </c>
      <c r="D43" s="2"/>
      <c r="E43" s="2"/>
      <c r="F43" s="2"/>
      <c r="G43" s="2">
        <v>2088000</v>
      </c>
      <c r="H43" s="2">
        <v>1668320</v>
      </c>
      <c r="I43" s="2">
        <v>5777050</v>
      </c>
      <c r="J43" s="2">
        <v>0</v>
      </c>
      <c r="K43" s="2"/>
      <c r="L43" s="1">
        <f t="shared" ref="L43" si="25">B43+D43+F43+H43+J43</f>
        <v>43976320</v>
      </c>
      <c r="M43" s="13">
        <f t="shared" ref="M43" si="26">C43+E43+G43+I43+K43</f>
        <v>72103889</v>
      </c>
      <c r="N43" s="22">
        <f>L43+M43</f>
        <v>116080209</v>
      </c>
      <c r="P43" s="4" t="s">
        <v>16</v>
      </c>
      <c r="Q43" s="2">
        <v>4178</v>
      </c>
      <c r="R43" s="2">
        <v>5233</v>
      </c>
      <c r="S43" s="2">
        <v>0</v>
      </c>
      <c r="T43" s="2">
        <v>0</v>
      </c>
      <c r="U43" s="2">
        <v>0</v>
      </c>
      <c r="V43" s="2">
        <v>116</v>
      </c>
      <c r="W43" s="2">
        <v>2028</v>
      </c>
      <c r="X43" s="2">
        <v>492</v>
      </c>
      <c r="Y43" s="2">
        <v>515</v>
      </c>
      <c r="Z43" s="2">
        <v>0</v>
      </c>
      <c r="AA43" s="1">
        <f t="shared" ref="AA43" si="27">Q43+S43+U43+W43+Y43</f>
        <v>6721</v>
      </c>
      <c r="AB43" s="13">
        <f t="shared" ref="AB43" si="28">R43+T43+V43+X43+Z43</f>
        <v>5841</v>
      </c>
      <c r="AC43" s="22">
        <f>AA43+AB43</f>
        <v>12562</v>
      </c>
      <c r="AE43" s="4" t="s">
        <v>16</v>
      </c>
      <c r="AF43" s="2">
        <f t="shared" ref="AF43:AO43" si="29">IFERROR(B43/Q43, "N.A.")</f>
        <v>10126.376256582096</v>
      </c>
      <c r="AG43" s="2">
        <f t="shared" si="29"/>
        <v>12275.719281482898</v>
      </c>
      <c r="AH43" s="2" t="str">
        <f t="shared" si="29"/>
        <v>N.A.</v>
      </c>
      <c r="AI43" s="2" t="str">
        <f t="shared" si="29"/>
        <v>N.A.</v>
      </c>
      <c r="AJ43" s="2" t="str">
        <f t="shared" si="29"/>
        <v>N.A.</v>
      </c>
      <c r="AK43" s="2">
        <f t="shared" si="29"/>
        <v>18000</v>
      </c>
      <c r="AL43" s="2">
        <f t="shared" si="29"/>
        <v>822.64299802761343</v>
      </c>
      <c r="AM43" s="2">
        <f t="shared" si="29"/>
        <v>11741.971544715447</v>
      </c>
      <c r="AN43" s="2">
        <f t="shared" si="29"/>
        <v>0</v>
      </c>
      <c r="AO43" s="2" t="str">
        <f t="shared" si="29"/>
        <v>N.A.</v>
      </c>
      <c r="AP43" s="15">
        <f t="shared" ref="AP43" si="30">IFERROR(L43/AA43, "N.A.")</f>
        <v>6543.1215592917724</v>
      </c>
      <c r="AQ43" s="16">
        <f t="shared" ref="AQ43" si="31">IFERROR(M43/AB43, "N.A.")</f>
        <v>12344.442561205273</v>
      </c>
      <c r="AR43" s="14">
        <f t="shared" ref="AR43" si="32">IFERROR(N43/AC43, "N.A.")</f>
        <v>9240.583426206018</v>
      </c>
    </row>
    <row r="44" spans="1:44" ht="15" customHeight="1" thickBot="1" x14ac:dyDescent="0.3">
      <c r="A44" s="5" t="s">
        <v>0</v>
      </c>
      <c r="B44" s="28">
        <f>B43+C43</f>
        <v>106546839</v>
      </c>
      <c r="C44" s="30"/>
      <c r="D44" s="28">
        <f>D43+E43</f>
        <v>0</v>
      </c>
      <c r="E44" s="30"/>
      <c r="F44" s="28">
        <f>F43+G43</f>
        <v>2088000</v>
      </c>
      <c r="G44" s="30"/>
      <c r="H44" s="28">
        <f>H43+I43</f>
        <v>7445370</v>
      </c>
      <c r="I44" s="30"/>
      <c r="J44" s="28">
        <f>J43+K43</f>
        <v>0</v>
      </c>
      <c r="K44" s="30"/>
      <c r="L44" s="28">
        <f>L43+M43</f>
        <v>116080209</v>
      </c>
      <c r="M44" s="29"/>
      <c r="N44" s="23">
        <f>B44+D44+F44+H44+J44</f>
        <v>116080209</v>
      </c>
      <c r="P44" s="5" t="s">
        <v>0</v>
      </c>
      <c r="Q44" s="28">
        <f>Q43+R43</f>
        <v>9411</v>
      </c>
      <c r="R44" s="30"/>
      <c r="S44" s="28">
        <f>S43+T43</f>
        <v>0</v>
      </c>
      <c r="T44" s="30"/>
      <c r="U44" s="28">
        <f>U43+V43</f>
        <v>116</v>
      </c>
      <c r="V44" s="30"/>
      <c r="W44" s="28">
        <f>W43+X43</f>
        <v>2520</v>
      </c>
      <c r="X44" s="30"/>
      <c r="Y44" s="28">
        <f>Y43+Z43</f>
        <v>515</v>
      </c>
      <c r="Z44" s="30"/>
      <c r="AA44" s="28">
        <f>AA43+AB43</f>
        <v>12562</v>
      </c>
      <c r="AB44" s="29"/>
      <c r="AC44" s="23">
        <f>Q44+S44+U44+W44+Y44</f>
        <v>12562</v>
      </c>
      <c r="AE44" s="5" t="s">
        <v>0</v>
      </c>
      <c r="AF44" s="31">
        <f>IFERROR(B44/Q44,"N.A.")</f>
        <v>11321.521517373287</v>
      </c>
      <c r="AG44" s="32"/>
      <c r="AH44" s="31" t="str">
        <f>IFERROR(D44/S44,"N.A.")</f>
        <v>N.A.</v>
      </c>
      <c r="AI44" s="32"/>
      <c r="AJ44" s="31">
        <f>IFERROR(F44/U44,"N.A.")</f>
        <v>18000</v>
      </c>
      <c r="AK44" s="32"/>
      <c r="AL44" s="31">
        <f>IFERROR(H44/W44,"N.A.")</f>
        <v>2954.5119047619046</v>
      </c>
      <c r="AM44" s="32"/>
      <c r="AN44" s="31">
        <f>IFERROR(J44/Y44,"N.A.")</f>
        <v>0</v>
      </c>
      <c r="AO44" s="32"/>
      <c r="AP44" s="31">
        <f>IFERROR(L44/AA44,"N.A.")</f>
        <v>9240.583426206018</v>
      </c>
      <c r="AQ44" s="32"/>
      <c r="AR44" s="17">
        <f>IFERROR(N44/AC44, "N.A.")</f>
        <v>9240.583426206018</v>
      </c>
    </row>
  </sheetData>
  <mergeCells count="144">
    <mergeCell ref="P11:P14"/>
    <mergeCell ref="Q11:AB11"/>
    <mergeCell ref="P35:P38"/>
    <mergeCell ref="Q35:AB35"/>
    <mergeCell ref="A35:A38"/>
    <mergeCell ref="B35:M35"/>
    <mergeCell ref="A11:A14"/>
    <mergeCell ref="B11:M11"/>
    <mergeCell ref="N11:N14"/>
    <mergeCell ref="A23:A26"/>
    <mergeCell ref="B23:M23"/>
    <mergeCell ref="N23:N26"/>
    <mergeCell ref="B13:C13"/>
    <mergeCell ref="D13:E13"/>
    <mergeCell ref="B25:C25"/>
    <mergeCell ref="D25:E25"/>
    <mergeCell ref="B37:C37"/>
    <mergeCell ref="D37:E37"/>
    <mergeCell ref="N35:N38"/>
    <mergeCell ref="B12:E12"/>
    <mergeCell ref="B36:E36"/>
    <mergeCell ref="F36:G37"/>
    <mergeCell ref="H36:I37"/>
    <mergeCell ref="P23:P26"/>
    <mergeCell ref="B44:C44"/>
    <mergeCell ref="D44:E44"/>
    <mergeCell ref="F44:G44"/>
    <mergeCell ref="H44:I44"/>
    <mergeCell ref="J44:K44"/>
    <mergeCell ref="L36:M37"/>
    <mergeCell ref="J36:K37"/>
    <mergeCell ref="B32:C32"/>
    <mergeCell ref="D32:E32"/>
    <mergeCell ref="F32:G32"/>
    <mergeCell ref="H32:I32"/>
    <mergeCell ref="L44:M44"/>
    <mergeCell ref="F12:G13"/>
    <mergeCell ref="H12:I13"/>
    <mergeCell ref="J12:K13"/>
    <mergeCell ref="L12:M13"/>
    <mergeCell ref="J32:K32"/>
    <mergeCell ref="B24:E24"/>
    <mergeCell ref="F24:G25"/>
    <mergeCell ref="H24:I25"/>
    <mergeCell ref="J24:K25"/>
    <mergeCell ref="L24:M25"/>
    <mergeCell ref="B20:C20"/>
    <mergeCell ref="D20:E20"/>
    <mergeCell ref="F20:G20"/>
    <mergeCell ref="H20:I20"/>
    <mergeCell ref="J20:K20"/>
    <mergeCell ref="L20:M20"/>
    <mergeCell ref="L32:M32"/>
    <mergeCell ref="AR11:AR14"/>
    <mergeCell ref="Q12:T12"/>
    <mergeCell ref="U12:V13"/>
    <mergeCell ref="W12:X13"/>
    <mergeCell ref="Y12:Z13"/>
    <mergeCell ref="AA12:AB13"/>
    <mergeCell ref="AF12:AI12"/>
    <mergeCell ref="AJ12:AK13"/>
    <mergeCell ref="AL12:AM13"/>
    <mergeCell ref="AN12:AO13"/>
    <mergeCell ref="AP12:AQ13"/>
    <mergeCell ref="Q13:R13"/>
    <mergeCell ref="S13:T13"/>
    <mergeCell ref="AF13:AG13"/>
    <mergeCell ref="AH13:AI13"/>
    <mergeCell ref="AC11:AC14"/>
    <mergeCell ref="AE11:AE14"/>
    <mergeCell ref="AF11:AQ11"/>
    <mergeCell ref="AF20:AG20"/>
    <mergeCell ref="AH20:AI20"/>
    <mergeCell ref="AJ20:AK20"/>
    <mergeCell ref="AL20:AM20"/>
    <mergeCell ref="AN20:AO20"/>
    <mergeCell ref="Q20:R20"/>
    <mergeCell ref="S20:T20"/>
    <mergeCell ref="U20:V20"/>
    <mergeCell ref="W20:X20"/>
    <mergeCell ref="Y20:Z20"/>
    <mergeCell ref="AA20:AB20"/>
    <mergeCell ref="AA32:AB32"/>
    <mergeCell ref="AR23:AR26"/>
    <mergeCell ref="Q24:T24"/>
    <mergeCell ref="U24:V25"/>
    <mergeCell ref="W24:X25"/>
    <mergeCell ref="Y24:Z25"/>
    <mergeCell ref="AA24:AB25"/>
    <mergeCell ref="AF24:AI24"/>
    <mergeCell ref="AJ24:AK25"/>
    <mergeCell ref="AL24:AM25"/>
    <mergeCell ref="AN24:AO25"/>
    <mergeCell ref="AP24:AQ25"/>
    <mergeCell ref="Q25:R25"/>
    <mergeCell ref="S25:T25"/>
    <mergeCell ref="AF25:AG25"/>
    <mergeCell ref="AH25:AI25"/>
    <mergeCell ref="AC23:AC26"/>
    <mergeCell ref="AE23:AE26"/>
    <mergeCell ref="AF23:AQ23"/>
    <mergeCell ref="Q23:AB23"/>
    <mergeCell ref="AR35:AR38"/>
    <mergeCell ref="Q36:T36"/>
    <mergeCell ref="U36:V37"/>
    <mergeCell ref="W36:X37"/>
    <mergeCell ref="Y36:Z37"/>
    <mergeCell ref="AA36:AB37"/>
    <mergeCell ref="AF36:AI36"/>
    <mergeCell ref="AJ36:AK37"/>
    <mergeCell ref="AL36:AM37"/>
    <mergeCell ref="AN36:AO37"/>
    <mergeCell ref="AP36:AQ37"/>
    <mergeCell ref="Q37:R37"/>
    <mergeCell ref="S37:T37"/>
    <mergeCell ref="AF37:AG37"/>
    <mergeCell ref="AH37:AI37"/>
    <mergeCell ref="AC35:AC38"/>
    <mergeCell ref="AE35:AE38"/>
    <mergeCell ref="AF35:AQ35"/>
    <mergeCell ref="AP20:AQ20"/>
    <mergeCell ref="AP32:AQ32"/>
    <mergeCell ref="AP44:AQ44"/>
    <mergeCell ref="AF44:AG44"/>
    <mergeCell ref="AH44:AI44"/>
    <mergeCell ref="AJ44:AK44"/>
    <mergeCell ref="AL44:AM44"/>
    <mergeCell ref="AN44:AO44"/>
    <mergeCell ref="Q44:R44"/>
    <mergeCell ref="S44:T44"/>
    <mergeCell ref="U44:V44"/>
    <mergeCell ref="W44:X44"/>
    <mergeCell ref="Y44:Z44"/>
    <mergeCell ref="AA44:AB44"/>
    <mergeCell ref="AF32:AG32"/>
    <mergeCell ref="AH32:AI32"/>
    <mergeCell ref="AJ32:AK32"/>
    <mergeCell ref="AL32:AM32"/>
    <mergeCell ref="AN32:AO32"/>
    <mergeCell ref="Q32:R32"/>
    <mergeCell ref="S32:T32"/>
    <mergeCell ref="U32:V32"/>
    <mergeCell ref="W32:X32"/>
    <mergeCell ref="Y32:Z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86F7B9F57824EBE60803C25CD2868" ma:contentTypeVersion="5" ma:contentTypeDescription="Crear nuevo documento." ma:contentTypeScope="" ma:versionID="951f9354d8b855d4436816e12a09d99e">
  <xsd:schema xmlns:xsd="http://www.w3.org/2001/XMLSchema" xmlns:xs="http://www.w3.org/2001/XMLSchema" xmlns:p="http://schemas.microsoft.com/office/2006/metadata/properties" xmlns:ns2="3946fdfc-da00-409a-95df-cd9f19cc2a9a" targetNamespace="http://schemas.microsoft.com/office/2006/metadata/properties" ma:root="true" ma:fieldsID="0dcabb48a44a13c8f7fa97ab5fdfbaa4" ns2:_="">
    <xsd:import namespace="3946fdfc-da00-409a-95df-cd9f19cc2a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6fdfc-da00-409a-95df-cd9f19cc2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9EBE43-7964-4559-86FD-5EB29770B5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CABFCE-4B33-424B-8626-590164F3E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46fdfc-da00-409a-95df-cd9f19cc2a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E3AB9-6F45-486C-B895-412327DF5D5F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3946fdfc-da00-409a-95df-cd9f19cc2a9a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001 Cozumel</vt:lpstr>
      <vt:lpstr>002 Felipe Carrillo Puerto</vt:lpstr>
      <vt:lpstr>003 Isla Mujeres</vt:lpstr>
      <vt:lpstr>004 Othón P. Blanco</vt:lpstr>
      <vt:lpstr>005 Benito Juárez</vt:lpstr>
      <vt:lpstr>006 José María Morelos</vt:lpstr>
      <vt:lpstr>007 Lázaro Cárdenas</vt:lpstr>
      <vt:lpstr>008 Playa del Carmen</vt:lpstr>
      <vt:lpstr>009 Tulum</vt:lpstr>
      <vt:lpstr>010 Bacalar</vt:lpstr>
      <vt:lpstr>011 Puerto Morelos</vt:lpstr>
      <vt:lpstr>Quintana Roo</vt:lpstr>
    </vt:vector>
  </TitlesOfParts>
  <Manager>DIEAE</Manager>
  <Company>SEFIPLAN</Company>
  <LinksUpToDate>false</LinksUpToDate>
  <SharedDoc>false</SharedDoc>
  <HyperlinkBase>https://sefiplan.qroo.gob.mx/CIEGEQROO/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Hussmanns del estado de Quintana Roo, 2026 T1</dc:title>
  <dc:subject>Matriz Hussmanns Quintana Roo, 2026-T1</dc:subject>
  <dc:creator>SEFIPLAN</dc:creator>
  <cp:keywords>matriz hussmanns enoe</cp:keywords>
  <dc:description>Elaborado por la Dirección de Información Estadística y Análisis Económico (DIEAE) de la Subsecretaría de Análisis Económico y Finanzas Públicas (SSAEFP) de la Secretaría de Finanzas y Planeación (SEFIPLAN)</dc:description>
  <cp:lastModifiedBy>INFORMACION ESTADISTICA Y ENLACE</cp:lastModifiedBy>
  <dcterms:created xsi:type="dcterms:W3CDTF">2019-11-22T16:27:56Z</dcterms:created>
  <dcterms:modified xsi:type="dcterms:W3CDTF">2026-07-16T21:04:06Z</dcterms:modified>
  <cp:category>Subsistema de Información Demográfica y Social</cp:category>
  <cp:contentStatus>EACC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0x010100E7286F7B9F57824EBE60803C25CD2868</vt:lpwstr>
  </property>
</Properties>
</file>