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8275" windowHeight="12060"/>
  </bookViews>
  <sheets>
    <sheet name="M-JUN" sheetId="1" r:id="rId1"/>
  </sheets>
  <definedNames>
    <definedName name="AllottedFunds" localSheetId="0">#REF!</definedName>
    <definedName name="AllottedFunds">#REF!</definedName>
    <definedName name="as" localSheetId="0">#REF!</definedName>
    <definedName name="as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S" localSheetId="0">INDEX(#REF!,ROWS(#REF!),1)</definedName>
    <definedName name="S">INDEX(#REF!,ROWS(#REF!),1)</definedName>
  </definedNames>
  <calcPr calcId="145621"/>
</workbook>
</file>

<file path=xl/calcChain.xml><?xml version="1.0" encoding="utf-8"?>
<calcChain xmlns="http://schemas.openxmlformats.org/spreadsheetml/2006/main">
  <c r="H76" i="1" l="1"/>
  <c r="G77" i="1"/>
  <c r="C77" i="1"/>
  <c r="H70" i="1"/>
  <c r="E70" i="1"/>
  <c r="E69" i="1" s="1"/>
  <c r="C69" i="1"/>
  <c r="H69" i="1" s="1"/>
  <c r="G69" i="1"/>
  <c r="D69" i="1"/>
  <c r="F65" i="1"/>
  <c r="E65" i="1"/>
  <c r="H65" i="1"/>
  <c r="H64" i="1"/>
  <c r="E64" i="1"/>
  <c r="H63" i="1"/>
  <c r="F63" i="1"/>
  <c r="E63" i="1"/>
  <c r="H62" i="1"/>
  <c r="E62" i="1"/>
  <c r="E61" i="1" s="1"/>
  <c r="C61" i="1"/>
  <c r="D61" i="1"/>
  <c r="H60" i="1"/>
  <c r="F60" i="1"/>
  <c r="E60" i="1"/>
  <c r="H59" i="1"/>
  <c r="E59" i="1"/>
  <c r="F58" i="1"/>
  <c r="E58" i="1"/>
  <c r="G56" i="1"/>
  <c r="H56" i="1" s="1"/>
  <c r="E57" i="1"/>
  <c r="D56" i="1"/>
  <c r="C56" i="1"/>
  <c r="F55" i="1"/>
  <c r="E55" i="1"/>
  <c r="H54" i="1"/>
  <c r="E54" i="1"/>
  <c r="F53" i="1"/>
  <c r="H53" i="1"/>
  <c r="H52" i="1"/>
  <c r="F52" i="1"/>
  <c r="E52" i="1"/>
  <c r="F51" i="1"/>
  <c r="E51" i="1"/>
  <c r="H51" i="1"/>
  <c r="H50" i="1"/>
  <c r="E50" i="1"/>
  <c r="H49" i="1"/>
  <c r="G47" i="1"/>
  <c r="E49" i="1"/>
  <c r="H48" i="1"/>
  <c r="E48" i="1"/>
  <c r="C47" i="1"/>
  <c r="C67" i="1" s="1"/>
  <c r="D47" i="1"/>
  <c r="D67" i="1" s="1"/>
  <c r="H40" i="1"/>
  <c r="E40" i="1"/>
  <c r="G38" i="1"/>
  <c r="F39" i="1"/>
  <c r="H39" i="1"/>
  <c r="D38" i="1"/>
  <c r="H37" i="1"/>
  <c r="C36" i="1"/>
  <c r="D36" i="1"/>
  <c r="F35" i="1"/>
  <c r="E35" i="1"/>
  <c r="H34" i="1"/>
  <c r="E34" i="1"/>
  <c r="H33" i="1"/>
  <c r="C29" i="1"/>
  <c r="F32" i="1"/>
  <c r="E32" i="1"/>
  <c r="F31" i="1"/>
  <c r="E31" i="1"/>
  <c r="H31" i="1"/>
  <c r="H30" i="1"/>
  <c r="G29" i="1"/>
  <c r="H29" i="1" s="1"/>
  <c r="F30" i="1"/>
  <c r="E30" i="1"/>
  <c r="D29" i="1"/>
  <c r="H28" i="1"/>
  <c r="F28" i="1"/>
  <c r="E28" i="1"/>
  <c r="H27" i="1"/>
  <c r="F27" i="1"/>
  <c r="E27" i="1"/>
  <c r="H26" i="1"/>
  <c r="F26" i="1"/>
  <c r="E26" i="1"/>
  <c r="H25" i="1"/>
  <c r="F25" i="1"/>
  <c r="E25" i="1"/>
  <c r="F24" i="1"/>
  <c r="E24" i="1"/>
  <c r="H23" i="1"/>
  <c r="E23" i="1"/>
  <c r="H22" i="1"/>
  <c r="E22" i="1"/>
  <c r="F21" i="1"/>
  <c r="E21" i="1"/>
  <c r="H20" i="1"/>
  <c r="F20" i="1"/>
  <c r="E20" i="1"/>
  <c r="H19" i="1"/>
  <c r="F19" i="1"/>
  <c r="E19" i="1"/>
  <c r="H18" i="1"/>
  <c r="G17" i="1"/>
  <c r="H17" i="1" s="1"/>
  <c r="F18" i="1"/>
  <c r="E18" i="1"/>
  <c r="C17" i="1"/>
  <c r="D17" i="1"/>
  <c r="D42" i="1" s="1"/>
  <c r="D72" i="1" s="1"/>
  <c r="H16" i="1"/>
  <c r="F16" i="1"/>
  <c r="E16" i="1"/>
  <c r="H15" i="1"/>
  <c r="F15" i="1"/>
  <c r="E15" i="1"/>
  <c r="H14" i="1"/>
  <c r="F14" i="1"/>
  <c r="E14" i="1"/>
  <c r="F13" i="1"/>
  <c r="E13" i="1"/>
  <c r="H12" i="1"/>
  <c r="E12" i="1"/>
  <c r="H11" i="1"/>
  <c r="E11" i="1"/>
  <c r="H10" i="1"/>
  <c r="E10" i="1"/>
  <c r="E47" i="1" l="1"/>
  <c r="H77" i="1"/>
  <c r="E56" i="1"/>
  <c r="H38" i="1"/>
  <c r="G67" i="1"/>
  <c r="H67" i="1" s="1"/>
  <c r="H47" i="1"/>
  <c r="E17" i="1"/>
  <c r="H36" i="1"/>
  <c r="H61" i="1"/>
  <c r="H13" i="1"/>
  <c r="H24" i="1"/>
  <c r="H35" i="1"/>
  <c r="E37" i="1"/>
  <c r="E36" i="1" s="1"/>
  <c r="G42" i="1"/>
  <c r="F49" i="1"/>
  <c r="H55" i="1"/>
  <c r="H58" i="1"/>
  <c r="F10" i="1"/>
  <c r="F12" i="1"/>
  <c r="H21" i="1"/>
  <c r="F23" i="1"/>
  <c r="H32" i="1"/>
  <c r="F34" i="1"/>
  <c r="F37" i="1"/>
  <c r="F36" i="1" s="1"/>
  <c r="F40" i="1"/>
  <c r="F38" i="1" s="1"/>
  <c r="F54" i="1"/>
  <c r="F57" i="1"/>
  <c r="F56" i="1" s="1"/>
  <c r="E33" i="1"/>
  <c r="E29" i="1" s="1"/>
  <c r="E42" i="1" s="1"/>
  <c r="E39" i="1"/>
  <c r="E38" i="1" s="1"/>
  <c r="F48" i="1"/>
  <c r="E53" i="1"/>
  <c r="H57" i="1"/>
  <c r="F59" i="1"/>
  <c r="F62" i="1"/>
  <c r="F61" i="1" s="1"/>
  <c r="F70" i="1"/>
  <c r="F69" i="1" s="1"/>
  <c r="F11" i="1"/>
  <c r="F22" i="1"/>
  <c r="F17" i="1" s="1"/>
  <c r="F33" i="1"/>
  <c r="F29" i="1" s="1"/>
  <c r="C38" i="1"/>
  <c r="C42" i="1"/>
  <c r="C72" i="1" s="1"/>
  <c r="F50" i="1"/>
  <c r="F64" i="1"/>
  <c r="H75" i="1"/>
  <c r="E72" i="1" l="1"/>
  <c r="F42" i="1"/>
  <c r="F72" i="1" s="1"/>
  <c r="F47" i="1"/>
  <c r="F67" i="1" s="1"/>
  <c r="G72" i="1"/>
  <c r="H72" i="1" s="1"/>
  <c r="H42" i="1"/>
  <c r="H44" i="1" s="1"/>
  <c r="E67" i="1"/>
</calcChain>
</file>

<file path=xl/sharedStrings.xml><?xml version="1.0" encoding="utf-8"?>
<sst xmlns="http://schemas.openxmlformats.org/spreadsheetml/2006/main" count="74" uniqueCount="74">
  <si>
    <t>GOBIERNO DEL ESTADO LIBRE Y SOBERANO DE QUINTANA ROO</t>
  </si>
  <si>
    <t>ESTADO ANALÍTICO DE INGRESOS DETALLADO - LDF</t>
  </si>
  <si>
    <t>Del 1 de enero al 30 de junio de 2020</t>
  </si>
  <si>
    <t>(en pesos)</t>
  </si>
  <si>
    <t>Concepto</t>
  </si>
  <si>
    <t>Estimado*</t>
  </si>
  <si>
    <t>Ampliaciones/
(Reducciones)</t>
  </si>
  <si>
    <t>Modificado</t>
  </si>
  <si>
    <t>Devengado</t>
  </si>
  <si>
    <t>Recaudado</t>
  </si>
  <si>
    <t>Diferencia</t>
  </si>
  <si>
    <t>Ingresos de Libre Disposición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</si>
  <si>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</si>
  <si>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</si>
  <si>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</si>
  <si>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</si>
  <si>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</si>
  <si>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</si>
  <si>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</si>
  <si>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</si>
  <si>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</si>
  <si>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</si>
  <si>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</si>
  <si>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</si>
  <si>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</si>
  <si>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</si>
  <si>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</si>
  <si>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</si>
  <si>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</si>
  <si>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</si>
  <si>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</si>
  <si>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     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</si>
  <si>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</si>
  <si>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</si>
  <si>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</si>
  <si>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</si>
  <si>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</si>
  <si>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     Transferencias</t>
  </si>
  <si>
    <t>K.    Convenios</t>
  </si>
  <si>
    <t>k1) Otros Convenios y Subsidios</t>
  </si>
  <si>
    <t>L.     Otros Ingresos de Libre Disposición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</si>
  <si>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</si>
  <si>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</si>
  <si>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</si>
  <si>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</si>
  <si>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</si>
  <si>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   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</si>
  <si>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</si>
  <si>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</si>
  <si>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</si>
  <si>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</si>
  <si>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</si>
  <si>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</si>
  <si>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</si>
  <si>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</si>
  <si>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   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</si>
  <si>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</si>
  <si>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</si>
  <si>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</si>
  <si>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</si>
  <si>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    Fondos Distintos de Aportaciones (C=c1+c2)</t>
  </si>
  <si>
    <t>c1) Fondo para Entidades Federativas y Municipios Productores de Hidrocarburos</t>
  </si>
  <si>
    <t>c2) Fondo Minero</t>
  </si>
  <si>
    <t>D.    Transferencias, Subsidios y Subvenciones, y Pensiones y Jubilaciones</t>
  </si>
  <si>
    <t>E.    Otras Transferencias Federales Etiquetadas</t>
  </si>
  <si>
    <t>II. Total de Transferencias Federales Etiquetadas (II=A+B+C+D+E)</t>
  </si>
  <si>
    <t>III. Ingresos Derivados de Financiamientos (III=A)</t>
  </si>
  <si>
    <t>A.    Ingresos Derivados de Financiamientos</t>
  </si>
  <si>
    <t>IV. Total de Ingresos (IV=I+II+III)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</si>
  <si>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</si>
  <si>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</si>
  <si>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</si>
  <si>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</si>
  <si>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Nota: Las cifras pueden presentar diferencias por redondeo. * 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</si>
</sst>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6" x14ac:knownFonts="1">
    <font>
      <sz val="11"/>
      <color theme="1"/>
      <name val="Calibri"/>
      <family val="2"/>
      <scheme val="minor"/>
    </font>
    <font>
      <sz val="10"/>
      <name val="Futura T OT"/>
      <family val="3"/>
    </font>
    <font>
      <sz val="10"/>
      <color theme="1" tint="0.34998626667073579"/>
      <name val="Futura T OT"/>
      <family val="3"/>
    </font>
    <font>
      <sz val="12"/>
      <name val="Futura Md BT"/>
      <family val="2"/>
    </font>
    <font>
      <sz val="8"/>
      <name val="Futura T OT"/>
      <family val="3"/>
    </font>
    <font>
      <sz val="8"/>
      <color theme="1" tint="0.34998626667073579"/>
      <name val="Futura T OT"/>
      <family val="3"/>
    </font>
    <font>
      <b/>
      <sz val="8"/>
      <color theme="1" tint="0.34998626667073579"/>
      <name val="Futura T OT"/>
      <family val="3"/>
    </font>
    <font>
      <b/>
      <sz val="10"/>
      <name val="Futura T OT"/>
      <family val="3"/>
    </font>
    <font>
      <b/>
      <sz val="8"/>
      <name val="Futura T OT"/>
      <family val="3"/>
    </font>
    <font>
      <sz val="9"/>
      <color theme="1" tint="0.34998626667073579"/>
      <name val="Futura T OT"/>
      <family val="3"/>
    </font>
    <font>
      <sz val="48"/>
      <color theme="2"/>
      <name val="Cambria"/>
      <family val="2"/>
      <scheme val="major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2"/>
      <color theme="4" tint="-0.499984740745262"/>
      <name val="Calibri"/>
      <family val="2"/>
      <scheme val="minor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medium">
        <color theme="4"/>
      </bottom>
      <diagonal/>
    </border>
  </borders>
  <cellStyleXfs count="9">
    <xf numFmtId="0" fontId="0" fillId="0" borderId="0"/>
    <xf numFmtId="0" fontId="10" fillId="6" borderId="0" applyNumberForma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0"/>
    <xf numFmtId="0" fontId="13" fillId="0" borderId="0">
      <alignment vertical="center"/>
    </xf>
    <xf numFmtId="0" fontId="10" fillId="6" borderId="0" applyNumberFormat="0" applyProtection="0">
      <alignment vertical="center"/>
    </xf>
    <xf numFmtId="0" fontId="14" fillId="6" borderId="0" applyNumberFormat="0" applyProtection="0">
      <alignment vertical="center"/>
    </xf>
    <xf numFmtId="0" fontId="15" fillId="0" borderId="4" applyNumberFormat="0" applyProtection="0">
      <alignment vertical="center"/>
    </xf>
    <xf numFmtId="0" fontId="15" fillId="0" borderId="4" applyNumberFormat="0" applyProtection="0">
      <alignment vertical="center"/>
    </xf>
  </cellStyleXfs>
  <cellXfs count="29">
    <xf numFmtId="0" fontId="0" fillId="0" borderId="0" xfId="0"/>
    <xf numFmtId="0" fontId="1" fillId="2" borderId="0" xfId="0" applyFont="1" applyFill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indent="2"/>
    </xf>
    <xf numFmtId="0" fontId="1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5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</cellXfs>
  <cellStyles count="9">
    <cellStyle name="Encabezado 1 2" xfId="1"/>
    <cellStyle name="Encabezado 4 2" xfId="2"/>
    <cellStyle name="Normal" xfId="0" builtinId="0"/>
    <cellStyle name="Normal 2" xfId="3"/>
    <cellStyle name="Normal 3" xfId="4"/>
    <cellStyle name="Título 1 2" xfId="5"/>
    <cellStyle name="Título 2 2" xfId="6"/>
    <cellStyle name="Título 3 2" xfId="7"/>
    <cellStyle name="Título 3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K78"/>
  <sheetViews>
    <sheetView showGridLines="0" tabSelected="1" zoomScale="85" zoomScaleNormal="85" workbookViewId="0">
      <selection activeCell="L26" sqref="L26"/>
    </sheetView>
  </sheetViews>
  <sheetFormatPr baseColWidth="10" defaultRowHeight="15" customHeight="1" x14ac:dyDescent="0.25"/>
  <cols>
    <col min="1" max="1" width="1.5703125" style="2" customWidth="1"/>
    <col min="2" max="2" width="68.28515625" style="2" customWidth="1"/>
    <col min="3" max="4" width="13.28515625" style="2" customWidth="1"/>
    <col min="5" max="5" width="14.140625" style="2" bestFit="1" customWidth="1"/>
    <col min="6" max="7" width="13.28515625" style="2" customWidth="1"/>
    <col min="8" max="8" width="14.28515625" style="2" customWidth="1"/>
    <col min="9" max="16384" width="11.42578125" style="2"/>
  </cols>
  <sheetData>
    <row r="2" spans="2:8" ht="15" customHeight="1" x14ac:dyDescent="0.25">
      <c r="B2" s="1" t="s">
        <v>0</v>
      </c>
      <c r="C2" s="1"/>
      <c r="D2" s="1"/>
      <c r="E2" s="1"/>
      <c r="F2" s="1"/>
      <c r="G2" s="1"/>
      <c r="H2" s="1"/>
    </row>
    <row r="3" spans="2:8" ht="15.75" customHeight="1" x14ac:dyDescent="0.25">
      <c r="B3" s="3" t="s">
        <v>1</v>
      </c>
      <c r="C3" s="1"/>
      <c r="D3" s="1"/>
      <c r="E3" s="1"/>
      <c r="F3" s="1"/>
      <c r="G3" s="1"/>
      <c r="H3" s="1"/>
    </row>
    <row r="4" spans="2:8" ht="15" customHeight="1" x14ac:dyDescent="0.25">
      <c r="B4" s="1" t="s">
        <v>2</v>
      </c>
      <c r="C4" s="1"/>
      <c r="D4" s="1"/>
      <c r="E4" s="1"/>
      <c r="F4" s="1"/>
      <c r="G4" s="1"/>
      <c r="H4" s="1"/>
    </row>
    <row r="5" spans="2:8" ht="15" customHeight="1" x14ac:dyDescent="0.25">
      <c r="B5" s="4" t="s">
        <v>3</v>
      </c>
      <c r="C5" s="1"/>
      <c r="D5" s="1"/>
      <c r="E5" s="1"/>
      <c r="F5" s="1"/>
      <c r="G5" s="1"/>
      <c r="H5" s="1"/>
    </row>
    <row r="6" spans="2:8" ht="15" customHeight="1" x14ac:dyDescent="0.25">
      <c r="B6" s="5"/>
      <c r="C6" s="5"/>
      <c r="D6" s="5"/>
      <c r="E6" s="5"/>
      <c r="F6" s="5"/>
      <c r="G6" s="5"/>
      <c r="H6" s="5"/>
    </row>
    <row r="7" spans="2:8" ht="30" customHeight="1" x14ac:dyDescent="0.25">
      <c r="B7" s="6" t="s">
        <v>4</v>
      </c>
      <c r="C7" s="6" t="s">
        <v>5</v>
      </c>
      <c r="D7" s="7" t="s">
        <v>6</v>
      </c>
      <c r="E7" s="6" t="s">
        <v>7</v>
      </c>
      <c r="F7" s="6" t="s">
        <v>8</v>
      </c>
      <c r="G7" s="6" t="s">
        <v>9</v>
      </c>
      <c r="H7" s="6" t="s">
        <v>10</v>
      </c>
    </row>
    <row r="8" spans="2:8" ht="15" customHeight="1" x14ac:dyDescent="0.25">
      <c r="B8" s="8"/>
      <c r="C8" s="9"/>
      <c r="D8" s="9"/>
      <c r="E8" s="9"/>
      <c r="F8" s="9"/>
      <c r="G8" s="9"/>
      <c r="H8" s="10"/>
    </row>
    <row r="9" spans="2:8" ht="15" customHeight="1" x14ac:dyDescent="0.25">
      <c r="B9" s="11" t="s">
        <v>11</v>
      </c>
      <c r="C9" s="12"/>
      <c r="D9" s="12"/>
      <c r="E9" s="12"/>
      <c r="F9" s="12"/>
      <c r="G9" s="12"/>
      <c r="H9" s="12"/>
    </row>
    <row r="10" spans="2:8" ht="15" customHeight="1" x14ac:dyDescent="0.25">
      <c r="B10" s="13" t="s">
        <v>12</v>
      </c>
      <c r="C10" s="14">
        <v>4932312657</v>
      </c>
      <c r="D10" s="14">
        <v>0</v>
      </c>
      <c r="E10" s="14">
        <f t="shared" ref="E10:E16" si="0">C10+D10</f>
        <v>4932312657</v>
      </c>
      <c r="F10" s="14">
        <f t="shared" ref="F10:F16" si="1">G10</f>
        <v>1607029726.1299999</v>
      </c>
      <c r="G10" s="14">
        <v>1607029726.1299999</v>
      </c>
      <c r="H10" s="14">
        <f t="shared" ref="H10:H40" si="2">G10-C10</f>
        <v>-3325282930.8699999</v>
      </c>
    </row>
    <row r="11" spans="2:8" ht="15" customHeight="1" x14ac:dyDescent="0.25">
      <c r="B11" s="15" t="s">
        <v>13</v>
      </c>
      <c r="C11" s="14">
        <v>0</v>
      </c>
      <c r="D11" s="16">
        <v>0</v>
      </c>
      <c r="E11" s="16">
        <f t="shared" si="0"/>
        <v>0</v>
      </c>
      <c r="F11" s="16">
        <f t="shared" si="1"/>
        <v>0</v>
      </c>
      <c r="G11" s="14">
        <v>0</v>
      </c>
      <c r="H11" s="16">
        <f t="shared" si="2"/>
        <v>0</v>
      </c>
    </row>
    <row r="12" spans="2:8" ht="15" customHeight="1" x14ac:dyDescent="0.25">
      <c r="B12" s="15" t="s">
        <v>14</v>
      </c>
      <c r="C12" s="14">
        <v>0</v>
      </c>
      <c r="D12" s="16">
        <v>0</v>
      </c>
      <c r="E12" s="16">
        <f t="shared" si="0"/>
        <v>0</v>
      </c>
      <c r="F12" s="16">
        <f t="shared" si="1"/>
        <v>0</v>
      </c>
      <c r="G12" s="14">
        <v>0</v>
      </c>
      <c r="H12" s="16">
        <f t="shared" si="2"/>
        <v>0</v>
      </c>
    </row>
    <row r="13" spans="2:8" ht="15" customHeight="1" x14ac:dyDescent="0.25">
      <c r="B13" s="15" t="s">
        <v>15</v>
      </c>
      <c r="C13" s="14">
        <v>1967448810</v>
      </c>
      <c r="D13" s="16">
        <v>0</v>
      </c>
      <c r="E13" s="16">
        <f t="shared" si="0"/>
        <v>1967448810</v>
      </c>
      <c r="F13" s="16">
        <f t="shared" si="1"/>
        <v>779710954</v>
      </c>
      <c r="G13" s="14">
        <v>779710954</v>
      </c>
      <c r="H13" s="16">
        <f t="shared" si="2"/>
        <v>-1187737856</v>
      </c>
    </row>
    <row r="14" spans="2:8" ht="15" customHeight="1" x14ac:dyDescent="0.25">
      <c r="B14" s="15" t="s">
        <v>16</v>
      </c>
      <c r="C14" s="14">
        <v>144898523</v>
      </c>
      <c r="D14" s="16">
        <v>0</v>
      </c>
      <c r="E14" s="16">
        <f t="shared" si="0"/>
        <v>144898523</v>
      </c>
      <c r="F14" s="16">
        <f t="shared" si="1"/>
        <v>37726254.340000004</v>
      </c>
      <c r="G14" s="14">
        <v>37726254.340000004</v>
      </c>
      <c r="H14" s="16">
        <f t="shared" si="2"/>
        <v>-107172268.66</v>
      </c>
    </row>
    <row r="15" spans="2:8" ht="15" customHeight="1" x14ac:dyDescent="0.25">
      <c r="B15" s="15" t="s">
        <v>17</v>
      </c>
      <c r="C15" s="14">
        <v>1095034069</v>
      </c>
      <c r="D15" s="16">
        <v>0</v>
      </c>
      <c r="E15" s="16">
        <f t="shared" si="0"/>
        <v>1095034069</v>
      </c>
      <c r="F15" s="16">
        <f t="shared" si="1"/>
        <v>136557529.12999997</v>
      </c>
      <c r="G15" s="14">
        <v>136557529.12999997</v>
      </c>
      <c r="H15" s="16">
        <f t="shared" si="2"/>
        <v>-958476539.87</v>
      </c>
    </row>
    <row r="16" spans="2:8" ht="15" customHeight="1" x14ac:dyDescent="0.25">
      <c r="B16" s="15" t="s">
        <v>18</v>
      </c>
      <c r="C16" s="14">
        <v>0</v>
      </c>
      <c r="D16" s="16">
        <v>0</v>
      </c>
      <c r="E16" s="16">
        <f t="shared" si="0"/>
        <v>0</v>
      </c>
      <c r="F16" s="16">
        <f t="shared" si="1"/>
        <v>0</v>
      </c>
      <c r="G16" s="14">
        <v>0</v>
      </c>
      <c r="H16" s="16">
        <f t="shared" si="2"/>
        <v>0</v>
      </c>
    </row>
    <row r="17" spans="2:8" ht="15" customHeight="1" x14ac:dyDescent="0.25">
      <c r="B17" s="15" t="s">
        <v>19</v>
      </c>
      <c r="C17" s="14">
        <f>SUM(C18:C28)</f>
        <v>11517556704</v>
      </c>
      <c r="D17" s="16">
        <f>SUM(D18:D28)</f>
        <v>0</v>
      </c>
      <c r="E17" s="16">
        <f>SUM(E18:E28)</f>
        <v>11517556704</v>
      </c>
      <c r="F17" s="16">
        <f>SUM(F18:F28)</f>
        <v>6289705013.54</v>
      </c>
      <c r="G17" s="14">
        <f>SUM(G18:G28)</f>
        <v>6289705013.54</v>
      </c>
      <c r="H17" s="16">
        <f t="shared" si="2"/>
        <v>-5227851690.46</v>
      </c>
    </row>
    <row r="18" spans="2:8" ht="15" customHeight="1" x14ac:dyDescent="0.25">
      <c r="B18" s="17" t="s">
        <v>20</v>
      </c>
      <c r="C18" s="14">
        <v>8726165547</v>
      </c>
      <c r="D18" s="16">
        <v>0</v>
      </c>
      <c r="E18" s="16">
        <f t="shared" ref="E18:E28" si="3">C18+D18</f>
        <v>8726165547</v>
      </c>
      <c r="F18" s="16">
        <f t="shared" ref="F18:F28" si="4">G18</f>
        <v>4763337522.54</v>
      </c>
      <c r="G18" s="14">
        <v>4763337522.54</v>
      </c>
      <c r="H18" s="16">
        <f t="shared" si="2"/>
        <v>-3962828024.46</v>
      </c>
    </row>
    <row r="19" spans="2:8" ht="15" customHeight="1" x14ac:dyDescent="0.25">
      <c r="B19" s="17" t="s">
        <v>21</v>
      </c>
      <c r="C19" s="14">
        <v>475205218</v>
      </c>
      <c r="D19" s="16">
        <v>0</v>
      </c>
      <c r="E19" s="16">
        <f t="shared" si="3"/>
        <v>475205218</v>
      </c>
      <c r="F19" s="16">
        <f t="shared" si="4"/>
        <v>241835847</v>
      </c>
      <c r="G19" s="14">
        <v>241835847</v>
      </c>
      <c r="H19" s="16">
        <f t="shared" si="2"/>
        <v>-233369371</v>
      </c>
    </row>
    <row r="20" spans="2:8" ht="15" customHeight="1" x14ac:dyDescent="0.25">
      <c r="B20" s="17" t="s">
        <v>22</v>
      </c>
      <c r="C20" s="14">
        <v>743270050</v>
      </c>
      <c r="D20" s="16">
        <v>0</v>
      </c>
      <c r="E20" s="16">
        <f t="shared" si="3"/>
        <v>743270050</v>
      </c>
      <c r="F20" s="16">
        <f t="shared" si="4"/>
        <v>366299086</v>
      </c>
      <c r="G20" s="14">
        <v>366299086</v>
      </c>
      <c r="H20" s="16">
        <f t="shared" si="2"/>
        <v>-376970964</v>
      </c>
    </row>
    <row r="21" spans="2:8" ht="15" customHeight="1" x14ac:dyDescent="0.25">
      <c r="B21" s="17" t="s">
        <v>23</v>
      </c>
      <c r="C21" s="14">
        <v>0</v>
      </c>
      <c r="D21" s="16">
        <v>0</v>
      </c>
      <c r="E21" s="16">
        <f t="shared" si="3"/>
        <v>0</v>
      </c>
      <c r="F21" s="16">
        <f t="shared" si="4"/>
        <v>0</v>
      </c>
      <c r="G21" s="14">
        <v>0</v>
      </c>
      <c r="H21" s="16">
        <f t="shared" si="2"/>
        <v>0</v>
      </c>
    </row>
    <row r="22" spans="2:8" ht="15" customHeight="1" x14ac:dyDescent="0.25">
      <c r="B22" s="17" t="s">
        <v>24</v>
      </c>
      <c r="C22" s="14">
        <v>0</v>
      </c>
      <c r="D22" s="16">
        <v>0</v>
      </c>
      <c r="E22" s="16">
        <f t="shared" si="3"/>
        <v>0</v>
      </c>
      <c r="F22" s="16">
        <f t="shared" si="4"/>
        <v>0</v>
      </c>
      <c r="G22" s="14">
        <v>0</v>
      </c>
      <c r="H22" s="16">
        <f t="shared" si="2"/>
        <v>0</v>
      </c>
    </row>
    <row r="23" spans="2:8" ht="15" customHeight="1" x14ac:dyDescent="0.25">
      <c r="B23" s="17" t="s">
        <v>25</v>
      </c>
      <c r="C23" s="14">
        <v>385135545</v>
      </c>
      <c r="D23" s="16">
        <v>0</v>
      </c>
      <c r="E23" s="16">
        <f t="shared" si="3"/>
        <v>385135545</v>
      </c>
      <c r="F23" s="16">
        <f t="shared" si="4"/>
        <v>160595645</v>
      </c>
      <c r="G23" s="14">
        <v>160595645</v>
      </c>
      <c r="H23" s="16">
        <f t="shared" si="2"/>
        <v>-224539900</v>
      </c>
    </row>
    <row r="24" spans="2:8" ht="15" customHeight="1" x14ac:dyDescent="0.25">
      <c r="B24" s="17" t="s">
        <v>26</v>
      </c>
      <c r="C24" s="14">
        <v>0</v>
      </c>
      <c r="D24" s="16">
        <v>0</v>
      </c>
      <c r="E24" s="16">
        <f t="shared" si="3"/>
        <v>0</v>
      </c>
      <c r="F24" s="16">
        <f t="shared" si="4"/>
        <v>0</v>
      </c>
      <c r="G24" s="14">
        <v>0</v>
      </c>
      <c r="H24" s="16">
        <f t="shared" si="2"/>
        <v>0</v>
      </c>
    </row>
    <row r="25" spans="2:8" ht="15" customHeight="1" x14ac:dyDescent="0.25">
      <c r="B25" s="17" t="s">
        <v>27</v>
      </c>
      <c r="C25" s="14">
        <v>0</v>
      </c>
      <c r="D25" s="16">
        <v>0</v>
      </c>
      <c r="E25" s="16">
        <f t="shared" si="3"/>
        <v>0</v>
      </c>
      <c r="F25" s="16">
        <f t="shared" si="4"/>
        <v>0</v>
      </c>
      <c r="G25" s="14">
        <v>0</v>
      </c>
      <c r="H25" s="16">
        <f t="shared" si="2"/>
        <v>0</v>
      </c>
    </row>
    <row r="26" spans="2:8" ht="15" customHeight="1" x14ac:dyDescent="0.25">
      <c r="B26" s="17" t="s">
        <v>28</v>
      </c>
      <c r="C26" s="14">
        <v>369677039</v>
      </c>
      <c r="D26" s="16">
        <v>0</v>
      </c>
      <c r="E26" s="16">
        <f t="shared" si="3"/>
        <v>369677039</v>
      </c>
      <c r="F26" s="16">
        <f t="shared" si="4"/>
        <v>178480203</v>
      </c>
      <c r="G26" s="14">
        <v>178480203</v>
      </c>
      <c r="H26" s="16">
        <f t="shared" si="2"/>
        <v>-191196836</v>
      </c>
    </row>
    <row r="27" spans="2:8" ht="15" customHeight="1" x14ac:dyDescent="0.25">
      <c r="B27" s="17" t="s">
        <v>29</v>
      </c>
      <c r="C27" s="14">
        <v>818103305</v>
      </c>
      <c r="D27" s="16">
        <v>0</v>
      </c>
      <c r="E27" s="16">
        <f t="shared" si="3"/>
        <v>818103305</v>
      </c>
      <c r="F27" s="16">
        <f t="shared" si="4"/>
        <v>544537149</v>
      </c>
      <c r="G27" s="14">
        <v>544537149</v>
      </c>
      <c r="H27" s="16">
        <f t="shared" si="2"/>
        <v>-273566156</v>
      </c>
    </row>
    <row r="28" spans="2:8" ht="15" customHeight="1" x14ac:dyDescent="0.25">
      <c r="B28" s="17" t="s">
        <v>30</v>
      </c>
      <c r="C28" s="14">
        <v>0</v>
      </c>
      <c r="D28" s="16">
        <v>0</v>
      </c>
      <c r="E28" s="16">
        <f t="shared" si="3"/>
        <v>0</v>
      </c>
      <c r="F28" s="16">
        <f t="shared" si="4"/>
        <v>34619561</v>
      </c>
      <c r="G28" s="14">
        <v>34619561</v>
      </c>
      <c r="H28" s="16">
        <f t="shared" si="2"/>
        <v>34619561</v>
      </c>
    </row>
    <row r="29" spans="2:8" ht="15" customHeight="1" x14ac:dyDescent="0.25">
      <c r="B29" s="15" t="s">
        <v>31</v>
      </c>
      <c r="C29" s="14">
        <f>SUM(C30:C34)</f>
        <v>1890112400</v>
      </c>
      <c r="D29" s="16">
        <f>SUM(D30:D34)</f>
        <v>0</v>
      </c>
      <c r="E29" s="16">
        <f>SUM(E30:E34)</f>
        <v>1890112400</v>
      </c>
      <c r="F29" s="16">
        <f>SUM(F30:F34)</f>
        <v>556560601.72000003</v>
      </c>
      <c r="G29" s="14">
        <f>SUM(G30:G34)</f>
        <v>556560601.72000003</v>
      </c>
      <c r="H29" s="16">
        <f t="shared" si="2"/>
        <v>-1333551798.28</v>
      </c>
    </row>
    <row r="30" spans="2:8" ht="15" customHeight="1" x14ac:dyDescent="0.25">
      <c r="B30" s="17" t="s">
        <v>32</v>
      </c>
      <c r="C30" s="14">
        <v>670185</v>
      </c>
      <c r="D30" s="16">
        <v>0</v>
      </c>
      <c r="E30" s="16">
        <f t="shared" ref="E30:E35" si="5">C30+D30</f>
        <v>670185</v>
      </c>
      <c r="F30" s="16">
        <f t="shared" ref="F30:F35" si="6">G30</f>
        <v>201496</v>
      </c>
      <c r="G30" s="14">
        <v>201496</v>
      </c>
      <c r="H30" s="16">
        <f t="shared" si="2"/>
        <v>-468689</v>
      </c>
    </row>
    <row r="31" spans="2:8" ht="15" customHeight="1" x14ac:dyDescent="0.25">
      <c r="B31" s="17" t="s">
        <v>33</v>
      </c>
      <c r="C31" s="14">
        <v>58577532</v>
      </c>
      <c r="D31" s="16">
        <v>0</v>
      </c>
      <c r="E31" s="16">
        <f t="shared" si="5"/>
        <v>58577532</v>
      </c>
      <c r="F31" s="16">
        <f t="shared" si="6"/>
        <v>29288766</v>
      </c>
      <c r="G31" s="14">
        <v>29288766</v>
      </c>
      <c r="H31" s="16">
        <f t="shared" si="2"/>
        <v>-29288766</v>
      </c>
    </row>
    <row r="32" spans="2:8" ht="15" customHeight="1" x14ac:dyDescent="0.25">
      <c r="B32" s="17" t="s">
        <v>34</v>
      </c>
      <c r="C32" s="14">
        <v>239327706</v>
      </c>
      <c r="D32" s="16">
        <v>0</v>
      </c>
      <c r="E32" s="16">
        <f t="shared" si="5"/>
        <v>239327706</v>
      </c>
      <c r="F32" s="16">
        <f t="shared" si="6"/>
        <v>73481011</v>
      </c>
      <c r="G32" s="14">
        <v>73481011</v>
      </c>
      <c r="H32" s="16">
        <f t="shared" si="2"/>
        <v>-165846695</v>
      </c>
    </row>
    <row r="33" spans="2:8" ht="15" customHeight="1" x14ac:dyDescent="0.25">
      <c r="B33" s="17" t="s">
        <v>35</v>
      </c>
      <c r="C33" s="14">
        <v>37822964</v>
      </c>
      <c r="D33" s="16">
        <v>0</v>
      </c>
      <c r="E33" s="16">
        <f t="shared" si="5"/>
        <v>37822964</v>
      </c>
      <c r="F33" s="16">
        <f t="shared" si="6"/>
        <v>19135784</v>
      </c>
      <c r="G33" s="14">
        <v>19135784</v>
      </c>
      <c r="H33" s="16">
        <f t="shared" si="2"/>
        <v>-18687180</v>
      </c>
    </row>
    <row r="34" spans="2:8" ht="15" customHeight="1" x14ac:dyDescent="0.25">
      <c r="B34" s="17" t="s">
        <v>36</v>
      </c>
      <c r="C34" s="14">
        <v>1553714013</v>
      </c>
      <c r="D34" s="16">
        <v>0</v>
      </c>
      <c r="E34" s="16">
        <f t="shared" si="5"/>
        <v>1553714013</v>
      </c>
      <c r="F34" s="16">
        <f t="shared" si="6"/>
        <v>434453544.72000003</v>
      </c>
      <c r="G34" s="14">
        <v>434453544.72000003</v>
      </c>
      <c r="H34" s="16">
        <f t="shared" si="2"/>
        <v>-1119260468.28</v>
      </c>
    </row>
    <row r="35" spans="2:8" ht="15" customHeight="1" x14ac:dyDescent="0.25">
      <c r="B35" s="15" t="s">
        <v>37</v>
      </c>
      <c r="C35" s="14">
        <v>0</v>
      </c>
      <c r="D35" s="16">
        <v>0</v>
      </c>
      <c r="E35" s="16">
        <f t="shared" si="5"/>
        <v>0</v>
      </c>
      <c r="F35" s="16">
        <f t="shared" si="6"/>
        <v>0</v>
      </c>
      <c r="G35" s="14">
        <v>0</v>
      </c>
      <c r="H35" s="16">
        <f t="shared" si="2"/>
        <v>0</v>
      </c>
    </row>
    <row r="36" spans="2:8" ht="15" customHeight="1" x14ac:dyDescent="0.25">
      <c r="B36" s="15" t="s">
        <v>38</v>
      </c>
      <c r="C36" s="14">
        <f>C37</f>
        <v>0</v>
      </c>
      <c r="D36" s="16">
        <f>D37</f>
        <v>0</v>
      </c>
      <c r="E36" s="16">
        <f>E37</f>
        <v>0</v>
      </c>
      <c r="F36" s="16">
        <f>F37</f>
        <v>0</v>
      </c>
      <c r="G36" s="14">
        <v>0</v>
      </c>
      <c r="H36" s="16">
        <f t="shared" si="2"/>
        <v>0</v>
      </c>
    </row>
    <row r="37" spans="2:8" ht="15" customHeight="1" x14ac:dyDescent="0.25">
      <c r="B37" s="17" t="s">
        <v>39</v>
      </c>
      <c r="C37" s="14">
        <v>0</v>
      </c>
      <c r="D37" s="16">
        <v>0</v>
      </c>
      <c r="E37" s="16">
        <f>C37+D37</f>
        <v>0</v>
      </c>
      <c r="F37" s="16">
        <f>G37</f>
        <v>0</v>
      </c>
      <c r="G37" s="14">
        <v>0</v>
      </c>
      <c r="H37" s="16">
        <f t="shared" si="2"/>
        <v>0</v>
      </c>
    </row>
    <row r="38" spans="2:8" ht="15" customHeight="1" x14ac:dyDescent="0.25">
      <c r="B38" s="15" t="s">
        <v>40</v>
      </c>
      <c r="C38" s="14">
        <f>SUM(C39:C40)</f>
        <v>0</v>
      </c>
      <c r="D38" s="16">
        <f>SUM(D39:D40)</f>
        <v>0</v>
      </c>
      <c r="E38" s="14">
        <f>SUM(E39:E40)</f>
        <v>0</v>
      </c>
      <c r="F38" s="14">
        <f>SUM(F39:F40)</f>
        <v>0</v>
      </c>
      <c r="G38" s="14">
        <f>SUM(G39:G40)</f>
        <v>0</v>
      </c>
      <c r="H38" s="16">
        <f t="shared" si="2"/>
        <v>0</v>
      </c>
    </row>
    <row r="39" spans="2:8" ht="15" customHeight="1" x14ac:dyDescent="0.25">
      <c r="B39" s="17" t="s">
        <v>41</v>
      </c>
      <c r="C39" s="14">
        <v>0</v>
      </c>
      <c r="D39" s="16">
        <v>0</v>
      </c>
      <c r="E39" s="16">
        <f>C39+D39</f>
        <v>0</v>
      </c>
      <c r="F39" s="16">
        <f>G39</f>
        <v>0</v>
      </c>
      <c r="G39" s="14">
        <v>0</v>
      </c>
      <c r="H39" s="16">
        <f t="shared" si="2"/>
        <v>0</v>
      </c>
    </row>
    <row r="40" spans="2:8" ht="15" customHeight="1" x14ac:dyDescent="0.25">
      <c r="B40" s="17" t="s">
        <v>42</v>
      </c>
      <c r="C40" s="14">
        <v>0</v>
      </c>
      <c r="D40" s="16">
        <v>0</v>
      </c>
      <c r="E40" s="16">
        <f>C40+D40</f>
        <v>0</v>
      </c>
      <c r="F40" s="16">
        <f>G40</f>
        <v>0</v>
      </c>
      <c r="G40" s="14">
        <v>0</v>
      </c>
      <c r="H40" s="16">
        <f t="shared" si="2"/>
        <v>0</v>
      </c>
    </row>
    <row r="41" spans="2:8" ht="15" customHeight="1" x14ac:dyDescent="0.25">
      <c r="B41" s="18"/>
      <c r="C41" s="19"/>
      <c r="D41" s="19"/>
      <c r="E41" s="19"/>
      <c r="F41" s="19"/>
      <c r="G41" s="19"/>
      <c r="H41" s="19"/>
    </row>
    <row r="42" spans="2:8" ht="15" customHeight="1" x14ac:dyDescent="0.25">
      <c r="B42" s="20" t="s">
        <v>43</v>
      </c>
      <c r="C42" s="21">
        <f>SUM(C10:C17,C29,C35:C36,C38)</f>
        <v>21547363163</v>
      </c>
      <c r="D42" s="21">
        <f>SUM(D10:D17,D29,D35:D36,D38)</f>
        <v>0</v>
      </c>
      <c r="E42" s="21">
        <f>SUM(E10:E17,E29,E35:E36,E38)</f>
        <v>21547363163</v>
      </c>
      <c r="F42" s="21">
        <f>SUM(F10:F17,F29,F35:F36,F38)</f>
        <v>9407290078.8599987</v>
      </c>
      <c r="G42" s="21">
        <f>SUM(G10:G17,G29,G35:G36,G38)</f>
        <v>9407290078.8599987</v>
      </c>
      <c r="H42" s="21">
        <f>G42-C42</f>
        <v>-12140073084.140001</v>
      </c>
    </row>
    <row r="43" spans="2:8" ht="15" customHeight="1" x14ac:dyDescent="0.25">
      <c r="B43" s="22"/>
      <c r="C43" s="23"/>
      <c r="D43" s="23"/>
      <c r="E43" s="23"/>
      <c r="F43" s="23"/>
      <c r="G43" s="23"/>
      <c r="H43" s="23"/>
    </row>
    <row r="44" spans="2:8" ht="15" customHeight="1" x14ac:dyDescent="0.25">
      <c r="B44" s="22" t="s">
        <v>44</v>
      </c>
      <c r="C44" s="24"/>
      <c r="D44" s="24"/>
      <c r="E44" s="24"/>
      <c r="F44" s="24"/>
      <c r="G44" s="24"/>
      <c r="H44" s="25">
        <f>H42</f>
        <v>-12140073084.140001</v>
      </c>
    </row>
    <row r="45" spans="2:8" ht="15" customHeight="1" x14ac:dyDescent="0.25">
      <c r="B45" s="22"/>
      <c r="C45" s="23"/>
      <c r="D45" s="23"/>
      <c r="E45" s="23"/>
      <c r="F45" s="23"/>
      <c r="G45" s="23"/>
      <c r="H45" s="23"/>
    </row>
    <row r="46" spans="2:8" ht="15" customHeight="1" x14ac:dyDescent="0.25">
      <c r="B46" s="11" t="s">
        <v>45</v>
      </c>
      <c r="C46" s="12"/>
      <c r="D46" s="12"/>
      <c r="E46" s="12"/>
      <c r="F46" s="12"/>
      <c r="G46" s="12"/>
      <c r="H46" s="12"/>
    </row>
    <row r="47" spans="2:8" ht="15" customHeight="1" x14ac:dyDescent="0.25">
      <c r="B47" s="13" t="s">
        <v>46</v>
      </c>
      <c r="C47" s="14">
        <f>SUM(C48:C55)</f>
        <v>11354497911</v>
      </c>
      <c r="D47" s="14">
        <f>SUM(D48:D55)</f>
        <v>0</v>
      </c>
      <c r="E47" s="14">
        <f>SUM(E48:E55)</f>
        <v>11354497911</v>
      </c>
      <c r="F47" s="14">
        <f>SUM(F48:F55)</f>
        <v>4501286773.0799999</v>
      </c>
      <c r="G47" s="14">
        <f>SUM(G48:G55)</f>
        <v>4501286773.0799999</v>
      </c>
      <c r="H47" s="14">
        <f t="shared" ref="H47:H65" si="7">G47-C47</f>
        <v>-6853211137.9200001</v>
      </c>
    </row>
    <row r="48" spans="2:8" ht="15" customHeight="1" x14ac:dyDescent="0.25">
      <c r="B48" s="17" t="s">
        <v>47</v>
      </c>
      <c r="C48" s="14">
        <v>5863543459</v>
      </c>
      <c r="D48" s="16">
        <v>0</v>
      </c>
      <c r="E48" s="16">
        <f t="shared" ref="E48:E55" si="8">C48+D48</f>
        <v>5863543459</v>
      </c>
      <c r="F48" s="16">
        <f t="shared" ref="F48:F55" si="9">G48</f>
        <v>1776277076.9299998</v>
      </c>
      <c r="G48" s="14">
        <v>1776277076.9299998</v>
      </c>
      <c r="H48" s="16">
        <f t="shared" si="7"/>
        <v>-4087266382.0700002</v>
      </c>
    </row>
    <row r="49" spans="2:8" ht="15" customHeight="1" x14ac:dyDescent="0.25">
      <c r="B49" s="17" t="s">
        <v>48</v>
      </c>
      <c r="C49" s="14">
        <v>1846934844</v>
      </c>
      <c r="D49" s="16">
        <v>0</v>
      </c>
      <c r="E49" s="16">
        <f t="shared" si="8"/>
        <v>1846934844</v>
      </c>
      <c r="F49" s="16">
        <f t="shared" si="9"/>
        <v>929891972.57000005</v>
      </c>
      <c r="G49" s="14">
        <v>929891972.57000005</v>
      </c>
      <c r="H49" s="16">
        <f t="shared" si="7"/>
        <v>-917042871.42999995</v>
      </c>
    </row>
    <row r="50" spans="2:8" ht="15" customHeight="1" x14ac:dyDescent="0.25">
      <c r="B50" s="17" t="s">
        <v>49</v>
      </c>
      <c r="C50" s="14">
        <v>930706932</v>
      </c>
      <c r="D50" s="16">
        <v>0</v>
      </c>
      <c r="E50" s="16">
        <f t="shared" si="8"/>
        <v>930706932</v>
      </c>
      <c r="F50" s="16">
        <f t="shared" si="9"/>
        <v>548055780</v>
      </c>
      <c r="G50" s="14">
        <v>548055780</v>
      </c>
      <c r="H50" s="16">
        <f t="shared" si="7"/>
        <v>-382651152</v>
      </c>
    </row>
    <row r="51" spans="2:8" ht="15" customHeight="1" x14ac:dyDescent="0.25">
      <c r="B51" s="17" t="s">
        <v>50</v>
      </c>
      <c r="C51" s="14">
        <v>1188982182</v>
      </c>
      <c r="D51" s="16">
        <v>0</v>
      </c>
      <c r="E51" s="16">
        <f t="shared" si="8"/>
        <v>1188982182</v>
      </c>
      <c r="F51" s="16">
        <f t="shared" si="9"/>
        <v>597652206</v>
      </c>
      <c r="G51" s="14">
        <v>597652206</v>
      </c>
      <c r="H51" s="16">
        <f t="shared" si="7"/>
        <v>-591329976</v>
      </c>
    </row>
    <row r="52" spans="2:8" ht="15" customHeight="1" x14ac:dyDescent="0.25">
      <c r="B52" s="17" t="s">
        <v>51</v>
      </c>
      <c r="C52" s="14">
        <v>738433252</v>
      </c>
      <c r="D52" s="16">
        <v>0</v>
      </c>
      <c r="E52" s="16">
        <f t="shared" si="8"/>
        <v>738433252</v>
      </c>
      <c r="F52" s="16">
        <f t="shared" si="9"/>
        <v>251192598</v>
      </c>
      <c r="G52" s="14">
        <v>251192598</v>
      </c>
      <c r="H52" s="16">
        <f t="shared" si="7"/>
        <v>-487240654</v>
      </c>
    </row>
    <row r="53" spans="2:8" ht="15" customHeight="1" x14ac:dyDescent="0.25">
      <c r="B53" s="17" t="s">
        <v>52</v>
      </c>
      <c r="C53" s="14">
        <v>158457383</v>
      </c>
      <c r="D53" s="16">
        <v>0</v>
      </c>
      <c r="E53" s="16">
        <f t="shared" si="8"/>
        <v>158457383</v>
      </c>
      <c r="F53" s="16">
        <f t="shared" si="9"/>
        <v>76223265</v>
      </c>
      <c r="G53" s="14">
        <v>76223265</v>
      </c>
      <c r="H53" s="16">
        <f t="shared" si="7"/>
        <v>-82234118</v>
      </c>
    </row>
    <row r="54" spans="2:8" ht="15" customHeight="1" x14ac:dyDescent="0.25">
      <c r="B54" s="17" t="s">
        <v>53</v>
      </c>
      <c r="C54" s="14">
        <v>191286668</v>
      </c>
      <c r="D54" s="16">
        <v>0</v>
      </c>
      <c r="E54" s="16">
        <f t="shared" si="8"/>
        <v>191286668</v>
      </c>
      <c r="F54" s="16">
        <f t="shared" si="9"/>
        <v>102410246.93000001</v>
      </c>
      <c r="G54" s="14">
        <v>102410246.93000001</v>
      </c>
      <c r="H54" s="16">
        <f t="shared" si="7"/>
        <v>-88876421.069999993</v>
      </c>
    </row>
    <row r="55" spans="2:8" ht="15" customHeight="1" x14ac:dyDescent="0.25">
      <c r="B55" s="17" t="s">
        <v>54</v>
      </c>
      <c r="C55" s="14">
        <v>436153191</v>
      </c>
      <c r="D55" s="16">
        <v>0</v>
      </c>
      <c r="E55" s="16">
        <f t="shared" si="8"/>
        <v>436153191</v>
      </c>
      <c r="F55" s="16">
        <f t="shared" si="9"/>
        <v>219583627.65000001</v>
      </c>
      <c r="G55" s="14">
        <v>219583627.65000001</v>
      </c>
      <c r="H55" s="16">
        <f t="shared" si="7"/>
        <v>-216569563.34999999</v>
      </c>
    </row>
    <row r="56" spans="2:8" ht="15" customHeight="1" x14ac:dyDescent="0.25">
      <c r="B56" s="15" t="s">
        <v>55</v>
      </c>
      <c r="C56" s="14">
        <f>SUM(C57:C60)</f>
        <v>2291180931</v>
      </c>
      <c r="D56" s="16">
        <f>SUM(D57:D60)</f>
        <v>0</v>
      </c>
      <c r="E56" s="16">
        <f>SUM(E57:E60)</f>
        <v>2291180931</v>
      </c>
      <c r="F56" s="16">
        <f>SUM(F57:F60)</f>
        <v>1220176894.0700002</v>
      </c>
      <c r="G56" s="16">
        <f>SUM(G57:G60)</f>
        <v>1220176894.0700002</v>
      </c>
      <c r="H56" s="16">
        <f t="shared" si="7"/>
        <v>-1071004036.9299998</v>
      </c>
    </row>
    <row r="57" spans="2:8" ht="15" customHeight="1" x14ac:dyDescent="0.25">
      <c r="B57" s="17" t="s">
        <v>56</v>
      </c>
      <c r="C57" s="14">
        <v>0</v>
      </c>
      <c r="D57" s="16">
        <v>0</v>
      </c>
      <c r="E57" s="16">
        <f>C57+D57</f>
        <v>0</v>
      </c>
      <c r="F57" s="16">
        <f>G57</f>
        <v>0</v>
      </c>
      <c r="G57" s="14">
        <v>0</v>
      </c>
      <c r="H57" s="16">
        <f t="shared" si="7"/>
        <v>0</v>
      </c>
    </row>
    <row r="58" spans="2:8" ht="15" customHeight="1" x14ac:dyDescent="0.25">
      <c r="B58" s="17" t="s">
        <v>57</v>
      </c>
      <c r="C58" s="14">
        <v>0</v>
      </c>
      <c r="D58" s="16">
        <v>0</v>
      </c>
      <c r="E58" s="16">
        <f>C58+D58</f>
        <v>0</v>
      </c>
      <c r="F58" s="16">
        <f>G58</f>
        <v>0</v>
      </c>
      <c r="G58" s="14">
        <v>0</v>
      </c>
      <c r="H58" s="16">
        <f t="shared" si="7"/>
        <v>0</v>
      </c>
    </row>
    <row r="59" spans="2:8" ht="15" customHeight="1" x14ac:dyDescent="0.25">
      <c r="B59" s="17" t="s">
        <v>58</v>
      </c>
      <c r="C59" s="14">
        <v>0</v>
      </c>
      <c r="D59" s="16">
        <v>0</v>
      </c>
      <c r="E59" s="16">
        <f>C59+D59</f>
        <v>0</v>
      </c>
      <c r="F59" s="16">
        <f>G59</f>
        <v>0</v>
      </c>
      <c r="G59" s="14">
        <v>0</v>
      </c>
      <c r="H59" s="16">
        <f t="shared" si="7"/>
        <v>0</v>
      </c>
    </row>
    <row r="60" spans="2:8" ht="15" customHeight="1" x14ac:dyDescent="0.25">
      <c r="B60" s="17" t="s">
        <v>59</v>
      </c>
      <c r="C60" s="14">
        <v>2291180931</v>
      </c>
      <c r="D60" s="16">
        <v>0</v>
      </c>
      <c r="E60" s="16">
        <f>C60+D60</f>
        <v>2291180931</v>
      </c>
      <c r="F60" s="16">
        <f>G60</f>
        <v>1220176894.0700002</v>
      </c>
      <c r="G60" s="14">
        <v>1220176894.0700002</v>
      </c>
      <c r="H60" s="16">
        <f t="shared" si="7"/>
        <v>-1071004036.9299998</v>
      </c>
    </row>
    <row r="61" spans="2:8" ht="15" customHeight="1" x14ac:dyDescent="0.25">
      <c r="B61" s="15" t="s">
        <v>60</v>
      </c>
      <c r="C61" s="14">
        <f>SUM(C62:C63)</f>
        <v>0</v>
      </c>
      <c r="D61" s="16">
        <f>SUM(D62:D63)</f>
        <v>0</v>
      </c>
      <c r="E61" s="16">
        <f>SUM(E62:E63)</f>
        <v>0</v>
      </c>
      <c r="F61" s="16">
        <f>SUM(F62:F63)</f>
        <v>0</v>
      </c>
      <c r="G61" s="14">
        <v>0</v>
      </c>
      <c r="H61" s="16">
        <f t="shared" si="7"/>
        <v>0</v>
      </c>
    </row>
    <row r="62" spans="2:8" ht="15" customHeight="1" x14ac:dyDescent="0.25">
      <c r="B62" s="17" t="s">
        <v>61</v>
      </c>
      <c r="C62" s="14">
        <v>0</v>
      </c>
      <c r="D62" s="16">
        <v>0</v>
      </c>
      <c r="E62" s="16">
        <f>C62+D62</f>
        <v>0</v>
      </c>
      <c r="F62" s="16">
        <f>G62</f>
        <v>0</v>
      </c>
      <c r="G62" s="14">
        <v>0</v>
      </c>
      <c r="H62" s="16">
        <f t="shared" si="7"/>
        <v>0</v>
      </c>
    </row>
    <row r="63" spans="2:8" ht="15" customHeight="1" x14ac:dyDescent="0.25">
      <c r="B63" s="17" t="s">
        <v>62</v>
      </c>
      <c r="C63" s="14">
        <v>0</v>
      </c>
      <c r="D63" s="16">
        <v>0</v>
      </c>
      <c r="E63" s="16">
        <f>C63+D63</f>
        <v>0</v>
      </c>
      <c r="F63" s="16">
        <f>G63</f>
        <v>0</v>
      </c>
      <c r="G63" s="14">
        <v>0</v>
      </c>
      <c r="H63" s="16">
        <f t="shared" si="7"/>
        <v>0</v>
      </c>
    </row>
    <row r="64" spans="2:8" ht="15" customHeight="1" x14ac:dyDescent="0.25">
      <c r="B64" s="15" t="s">
        <v>63</v>
      </c>
      <c r="C64" s="14">
        <v>0</v>
      </c>
      <c r="D64" s="16">
        <v>0</v>
      </c>
      <c r="E64" s="16">
        <f>C64+D64</f>
        <v>0</v>
      </c>
      <c r="F64" s="16">
        <f>G64</f>
        <v>0</v>
      </c>
      <c r="G64" s="14">
        <v>0</v>
      </c>
      <c r="H64" s="16">
        <f t="shared" si="7"/>
        <v>0</v>
      </c>
    </row>
    <row r="65" spans="2:11" ht="15" customHeight="1" x14ac:dyDescent="0.25">
      <c r="B65" s="15" t="s">
        <v>64</v>
      </c>
      <c r="C65" s="14">
        <v>0</v>
      </c>
      <c r="D65" s="16">
        <v>0</v>
      </c>
      <c r="E65" s="16">
        <f>C65+D65</f>
        <v>0</v>
      </c>
      <c r="F65" s="16">
        <f>G65</f>
        <v>0</v>
      </c>
      <c r="G65" s="14">
        <v>0</v>
      </c>
      <c r="H65" s="16">
        <f t="shared" si="7"/>
        <v>0</v>
      </c>
      <c r="K65" s="26"/>
    </row>
    <row r="66" spans="2:11" ht="15" customHeight="1" x14ac:dyDescent="0.25">
      <c r="B66" s="18"/>
      <c r="C66" s="19"/>
      <c r="D66" s="19"/>
      <c r="E66" s="19"/>
      <c r="F66" s="19"/>
      <c r="G66" s="19"/>
      <c r="H66" s="19"/>
    </row>
    <row r="67" spans="2:11" ht="15" customHeight="1" x14ac:dyDescent="0.25">
      <c r="B67" s="20" t="s">
        <v>65</v>
      </c>
      <c r="C67" s="21">
        <f>SUM(C47,C56,C61,C64:C65)</f>
        <v>13645678842</v>
      </c>
      <c r="D67" s="21">
        <f>SUM(D47,D56,D61,D64:D65)</f>
        <v>0</v>
      </c>
      <c r="E67" s="21">
        <f>SUM(E47,E56,E61,E64:E65)</f>
        <v>13645678842</v>
      </c>
      <c r="F67" s="21">
        <f>SUM(F47,F56,F61,F64:F65)</f>
        <v>5721463667.1499996</v>
      </c>
      <c r="G67" s="21">
        <f>SUM(G47,G56,G61,G64:G65)</f>
        <v>5721463667.1499996</v>
      </c>
      <c r="H67" s="21">
        <f>G67-C67</f>
        <v>-7924215174.8500004</v>
      </c>
    </row>
    <row r="68" spans="2:11" ht="15" customHeight="1" x14ac:dyDescent="0.25">
      <c r="B68" s="22"/>
      <c r="C68" s="23"/>
      <c r="D68" s="23"/>
      <c r="E68" s="23"/>
      <c r="F68" s="23"/>
      <c r="G68" s="23"/>
      <c r="H68" s="23"/>
    </row>
    <row r="69" spans="2:11" ht="15" customHeight="1" x14ac:dyDescent="0.25">
      <c r="B69" s="20" t="s">
        <v>66</v>
      </c>
      <c r="C69" s="21">
        <f>SUM(C70)</f>
        <v>0</v>
      </c>
      <c r="D69" s="21">
        <f>SUM(D70)</f>
        <v>787000000</v>
      </c>
      <c r="E69" s="21">
        <f>SUM(E70)</f>
        <v>787000000</v>
      </c>
      <c r="F69" s="21">
        <f>SUM(F70)</f>
        <v>787000000</v>
      </c>
      <c r="G69" s="21">
        <f>SUM(G70)</f>
        <v>787000000</v>
      </c>
      <c r="H69" s="21">
        <f>G69-C69</f>
        <v>787000000</v>
      </c>
    </row>
    <row r="70" spans="2:11" ht="15" customHeight="1" x14ac:dyDescent="0.25">
      <c r="B70" s="22" t="s">
        <v>67</v>
      </c>
      <c r="C70" s="14">
        <v>0</v>
      </c>
      <c r="D70" s="23">
        <v>787000000</v>
      </c>
      <c r="E70" s="23">
        <f>C70+D70</f>
        <v>787000000</v>
      </c>
      <c r="F70" s="23">
        <f>G70</f>
        <v>787000000</v>
      </c>
      <c r="G70" s="14">
        <v>787000000</v>
      </c>
      <c r="H70" s="23">
        <f>G70-C70</f>
        <v>787000000</v>
      </c>
    </row>
    <row r="71" spans="2:11" ht="15" customHeight="1" x14ac:dyDescent="0.25">
      <c r="B71" s="22"/>
      <c r="C71" s="23"/>
      <c r="D71" s="23"/>
      <c r="E71" s="23"/>
      <c r="F71" s="23"/>
      <c r="G71" s="23"/>
      <c r="H71" s="23"/>
    </row>
    <row r="72" spans="2:11" ht="15" customHeight="1" x14ac:dyDescent="0.25">
      <c r="B72" s="20" t="s">
        <v>68</v>
      </c>
      <c r="C72" s="21">
        <f>SUM(C42,C67,C69)</f>
        <v>35193042005</v>
      </c>
      <c r="D72" s="21">
        <f>SUM(D42,D67,D69)</f>
        <v>787000000</v>
      </c>
      <c r="E72" s="21">
        <f>SUM(E42,E67,E69)</f>
        <v>35980042005</v>
      </c>
      <c r="F72" s="21">
        <f>SUM(F42,F67,F69)</f>
        <v>15915753746.009998</v>
      </c>
      <c r="G72" s="21">
        <f>SUM(G42,G67,G69)</f>
        <v>15915753746.009998</v>
      </c>
      <c r="H72" s="21">
        <f>G72-C72</f>
        <v>-19277288258.990002</v>
      </c>
    </row>
    <row r="73" spans="2:11" ht="15" customHeight="1" x14ac:dyDescent="0.25">
      <c r="B73" s="22"/>
      <c r="C73" s="23"/>
      <c r="D73" s="23"/>
      <c r="E73" s="23"/>
      <c r="F73" s="23"/>
      <c r="G73" s="23"/>
      <c r="H73" s="23"/>
    </row>
    <row r="74" spans="2:11" s="8" customFormat="1" ht="15" customHeight="1" x14ac:dyDescent="0.25">
      <c r="B74" s="27" t="s">
        <v>69</v>
      </c>
      <c r="C74" s="23"/>
      <c r="D74" s="23"/>
      <c r="E74" s="23"/>
      <c r="F74" s="23"/>
      <c r="G74" s="23"/>
      <c r="H74" s="23"/>
    </row>
    <row r="75" spans="2:11" ht="15" customHeight="1" x14ac:dyDescent="0.25">
      <c r="B75" s="22" t="s">
        <v>70</v>
      </c>
      <c r="C75" s="14">
        <v>0</v>
      </c>
      <c r="D75" s="14">
        <v>787000000</v>
      </c>
      <c r="E75" s="14">
        <v>787000000</v>
      </c>
      <c r="F75" s="14">
        <v>787000000</v>
      </c>
      <c r="G75" s="14">
        <v>787000000</v>
      </c>
      <c r="H75" s="23">
        <f>G75-C75</f>
        <v>787000000</v>
      </c>
    </row>
    <row r="76" spans="2:11" ht="15" customHeight="1" x14ac:dyDescent="0.25">
      <c r="B76" s="22" t="s">
        <v>71</v>
      </c>
      <c r="C76" s="14">
        <v>0</v>
      </c>
      <c r="D76" s="23">
        <v>0</v>
      </c>
      <c r="E76" s="23">
        <v>0</v>
      </c>
      <c r="F76" s="23">
        <v>0</v>
      </c>
      <c r="G76" s="14">
        <v>0</v>
      </c>
      <c r="H76" s="23">
        <f>G76-C76</f>
        <v>0</v>
      </c>
    </row>
    <row r="77" spans="2:11" ht="15" customHeight="1" x14ac:dyDescent="0.25">
      <c r="B77" s="20" t="s">
        <v>72</v>
      </c>
      <c r="C77" s="21">
        <f>SUM(C75:C76)</f>
        <v>0</v>
      </c>
      <c r="D77" s="21">
        <v>787000000</v>
      </c>
      <c r="E77" s="21">
        <v>787000000</v>
      </c>
      <c r="F77" s="21">
        <v>787000000</v>
      </c>
      <c r="G77" s="21">
        <f>SUM(G75:G76)</f>
        <v>787000000</v>
      </c>
      <c r="H77" s="21">
        <f>G77-C77</f>
        <v>787000000</v>
      </c>
    </row>
    <row r="78" spans="2:11" ht="15" customHeight="1" x14ac:dyDescent="0.25">
      <c r="B78" s="28" t="s">
        <v>73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M-JUN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MELGEN AMIN</dc:creator>
  <cp:lastModifiedBy>MELGEN AMIN</cp:lastModifiedBy>
  <cp:lastPrinted>2020-09-18T18:52:38Z</cp:lastPrinted>
  <dcterms:created xsi:type="dcterms:W3CDTF">2020-09-18T16:00:34Z</dcterms:created>
  <dcterms:modified xsi:type="dcterms:W3CDTF">2020-09-18T18:53:00Z</dcterms:modified>
</cp:coreProperties>
</file>