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0" windowHeight="7620" firstSheet="3" activeTab="5"/>
  </bookViews>
  <sheets>
    <sheet name="M-ENE" sheetId="16" r:id="rId1"/>
    <sheet name="M-FEB" sheetId="17" r:id="rId2"/>
    <sheet name="M-MAR" sheetId="18" r:id="rId3"/>
    <sheet name="M-ABR" sheetId="19" r:id="rId4"/>
    <sheet name="M-MAY" sheetId="20" r:id="rId5"/>
    <sheet name="M-JUN" sheetId="21" r:id="rId6"/>
    <sheet name="M-JUL" sheetId="22" r:id="rId7"/>
    <sheet name="M-AGO" sheetId="23" r:id="rId8"/>
    <sheet name="M-SEP" sheetId="24" r:id="rId9"/>
    <sheet name="M-OCT" sheetId="25" r:id="rId10"/>
    <sheet name="M-NOV" sheetId="26" r:id="rId11"/>
    <sheet name="M-DIC" sheetId="27" r:id="rId12"/>
    <sheet name="Recaudado '18" sheetId="1" r:id="rId13"/>
    <sheet name="Estimado '18" sheetId="2" r:id="rId14"/>
  </sheets>
  <externalReferences>
    <externalReference r:id="rId15"/>
    <externalReference r:id="rId16"/>
  </externalReferences>
  <definedNames>
    <definedName name="AllottedFunds" localSheetId="13">#REF!</definedName>
    <definedName name="AllottedFunds" localSheetId="3">#REF!</definedName>
    <definedName name="AllottedFunds" localSheetId="7">#REF!</definedName>
    <definedName name="AllottedFunds" localSheetId="11">#REF!</definedName>
    <definedName name="AllottedFunds" localSheetId="0">#REF!</definedName>
    <definedName name="AllottedFunds" localSheetId="1">#REF!</definedName>
    <definedName name="AllottedFunds" localSheetId="6">#REF!</definedName>
    <definedName name="AllottedFunds" localSheetId="5">#REF!</definedName>
    <definedName name="AllottedFunds" localSheetId="2">#REF!</definedName>
    <definedName name="AllottedFunds" localSheetId="4">#REF!</definedName>
    <definedName name="AllottedFunds" localSheetId="10">#REF!</definedName>
    <definedName name="AllottedFunds" localSheetId="9">#REF!</definedName>
    <definedName name="AllottedFunds" localSheetId="8">#REF!</definedName>
    <definedName name="AllottedFunds">#REF!</definedName>
    <definedName name="_xlnm.Print_Area" localSheetId="13">'Estimado ''18'!$B$1:$O$133</definedName>
    <definedName name="_xlnm.Print_Area" localSheetId="12">'Recaudado ''18'!$B$1:$O$133</definedName>
    <definedName name="as" localSheetId="13">#REF!</definedName>
    <definedName name="as" localSheetId="3">#REF!</definedName>
    <definedName name="as" localSheetId="7">#REF!</definedName>
    <definedName name="as" localSheetId="11">#REF!</definedName>
    <definedName name="as" localSheetId="0">#REF!</definedName>
    <definedName name="as" localSheetId="1">#REF!</definedName>
    <definedName name="as" localSheetId="6">#REF!</definedName>
    <definedName name="as" localSheetId="5">#REF!</definedName>
    <definedName name="as" localSheetId="2">#REF!</definedName>
    <definedName name="as" localSheetId="4">#REF!</definedName>
    <definedName name="as" localSheetId="10">#REF!</definedName>
    <definedName name="as" localSheetId="9">#REF!</definedName>
    <definedName name="as" localSheetId="8">#REF!</definedName>
    <definedName name="as">#REF!</definedName>
    <definedName name="das" localSheetId="13">#REF!</definedName>
    <definedName name="das" localSheetId="3">#REF!</definedName>
    <definedName name="das" localSheetId="7">#REF!</definedName>
    <definedName name="das" localSheetId="11">#REF!</definedName>
    <definedName name="das" localSheetId="0">#REF!</definedName>
    <definedName name="das" localSheetId="1">#REF!</definedName>
    <definedName name="das" localSheetId="6">#REF!</definedName>
    <definedName name="das" localSheetId="5">#REF!</definedName>
    <definedName name="das" localSheetId="2">#REF!</definedName>
    <definedName name="das" localSheetId="4">#REF!</definedName>
    <definedName name="das" localSheetId="10">#REF!</definedName>
    <definedName name="das" localSheetId="9">#REF!</definedName>
    <definedName name="das" localSheetId="8">#REF!</definedName>
    <definedName name="das">#REF!</definedName>
    <definedName name="FundsRemaining" localSheetId="13">INDEX(#REF!,ROWS(#REF!),1)</definedName>
    <definedName name="FundsRemaining" localSheetId="3">INDEX(#REF!,ROWS(#REF!),1)</definedName>
    <definedName name="FundsRemaining" localSheetId="7">INDEX(#REF!,ROWS(#REF!),1)</definedName>
    <definedName name="FundsRemaining" localSheetId="11">INDEX(#REF!,ROWS(#REF!),1)</definedName>
    <definedName name="FundsRemaining" localSheetId="0">INDEX(#REF!,ROWS(#REF!),1)</definedName>
    <definedName name="FundsRemaining" localSheetId="1">INDEX(#REF!,ROWS(#REF!),1)</definedName>
    <definedName name="FundsRemaining" localSheetId="6">INDEX(#REF!,ROWS(#REF!),1)</definedName>
    <definedName name="FundsRemaining" localSheetId="5">INDEX(#REF!,ROWS(#REF!),1)</definedName>
    <definedName name="FundsRemaining" localSheetId="2">INDEX(#REF!,ROWS(#REF!),1)</definedName>
    <definedName name="FundsRemaining" localSheetId="4">INDEX(#REF!,ROWS(#REF!),1)</definedName>
    <definedName name="FundsRemaining" localSheetId="10">INDEX(#REF!,ROWS(#REF!),1)</definedName>
    <definedName name="FundsRemaining" localSheetId="9">INDEX(#REF!,ROWS(#REF!),1)</definedName>
    <definedName name="FundsRemaining" localSheetId="8">INDEX(#REF!,ROWS(#REF!),1)</definedName>
    <definedName name="FundsRemaining">INDEX(#REF!,ROWS(#REF!),1)</definedName>
    <definedName name="FundsRemainingLabel" localSheetId="13">#REF!</definedName>
    <definedName name="FundsRemainingLabel" localSheetId="3">#REF!</definedName>
    <definedName name="FundsRemainingLabel" localSheetId="7">#REF!</definedName>
    <definedName name="FundsRemainingLabel" localSheetId="11">#REF!</definedName>
    <definedName name="FundsRemainingLabel" localSheetId="0">#REF!</definedName>
    <definedName name="FundsRemainingLabel" localSheetId="1">#REF!</definedName>
    <definedName name="FundsRemainingLabel" localSheetId="6">#REF!</definedName>
    <definedName name="FundsRemainingLabel" localSheetId="5">#REF!</definedName>
    <definedName name="FundsRemainingLabel" localSheetId="2">#REF!</definedName>
    <definedName name="FundsRemainingLabel" localSheetId="4">#REF!</definedName>
    <definedName name="FundsRemainingLabel" localSheetId="10">#REF!</definedName>
    <definedName name="FundsRemainingLabel" localSheetId="9">#REF!</definedName>
    <definedName name="FundsRemainingLabel" localSheetId="8">#REF!</definedName>
    <definedName name="FundsRemainingLabel">#REF!</definedName>
    <definedName name="FundsUsed" localSheetId="13">#REF!</definedName>
    <definedName name="FundsUsed" localSheetId="3">#REF!</definedName>
    <definedName name="FundsUsed" localSheetId="7">#REF!</definedName>
    <definedName name="FundsUsed" localSheetId="11">#REF!</definedName>
    <definedName name="FundsUsed" localSheetId="0">#REF!</definedName>
    <definedName name="FundsUsed" localSheetId="1">#REF!</definedName>
    <definedName name="FundsUsed" localSheetId="6">#REF!</definedName>
    <definedName name="FundsUsed" localSheetId="5">#REF!</definedName>
    <definedName name="FundsUsed" localSheetId="2">#REF!</definedName>
    <definedName name="FundsUsed" localSheetId="4">#REF!</definedName>
    <definedName name="FundsUsed" localSheetId="10">#REF!</definedName>
    <definedName name="FundsUsed" localSheetId="9">#REF!</definedName>
    <definedName name="FundsUsed" localSheetId="8">#REF!</definedName>
    <definedName name="FundsUsed">#REF!</definedName>
    <definedName name="FundsUsedLabel" localSheetId="13">#REF!</definedName>
    <definedName name="FundsUsedLabel" localSheetId="3">#REF!</definedName>
    <definedName name="FundsUsedLabel" localSheetId="7">#REF!</definedName>
    <definedName name="FundsUsedLabel" localSheetId="11">#REF!</definedName>
    <definedName name="FundsUsedLabel" localSheetId="0">#REF!</definedName>
    <definedName name="FundsUsedLabel" localSheetId="1">#REF!</definedName>
    <definedName name="FundsUsedLabel" localSheetId="6">#REF!</definedName>
    <definedName name="FundsUsedLabel" localSheetId="5">#REF!</definedName>
    <definedName name="FundsUsedLabel" localSheetId="2">#REF!</definedName>
    <definedName name="FundsUsedLabel" localSheetId="4">#REF!</definedName>
    <definedName name="FundsUsedLabel" localSheetId="10">#REF!</definedName>
    <definedName name="FundsUsedLabel" localSheetId="9">#REF!</definedName>
    <definedName name="FundsUsedLabel" localSheetId="8">#REF!</definedName>
    <definedName name="FundsUsedLabel">#REF!</definedName>
    <definedName name="S" localSheetId="13">INDEX(#REF!,ROWS(#REF!),1)</definedName>
    <definedName name="S" localSheetId="3">INDEX(#REF!,ROWS(#REF!),1)</definedName>
    <definedName name="S" localSheetId="7">INDEX(#REF!,ROWS(#REF!),1)</definedName>
    <definedName name="S" localSheetId="11">INDEX(#REF!,ROWS(#REF!),1)</definedName>
    <definedName name="S" localSheetId="0">INDEX(#REF!,ROWS(#REF!),1)</definedName>
    <definedName name="S" localSheetId="1">INDEX(#REF!,ROWS(#REF!),1)</definedName>
    <definedName name="S" localSheetId="6">INDEX(#REF!,ROWS(#REF!),1)</definedName>
    <definedName name="S" localSheetId="5">INDEX(#REF!,ROWS(#REF!),1)</definedName>
    <definedName name="S" localSheetId="2">INDEX(#REF!,ROWS(#REF!),1)</definedName>
    <definedName name="S" localSheetId="4">INDEX(#REF!,ROWS(#REF!),1)</definedName>
    <definedName name="S" localSheetId="10">INDEX(#REF!,ROWS(#REF!),1)</definedName>
    <definedName name="S" localSheetId="9">INDEX(#REF!,ROWS(#REF!),1)</definedName>
    <definedName name="S" localSheetId="8">INDEX(#REF!,ROWS(#REF!),1)</definedName>
    <definedName name="S">INDEX(#REF!,ROWS(#REF!),1)</definedName>
    <definedName name="_xlnm.Print_Titles" localSheetId="13">'Estimado ''18'!$1:$7</definedName>
    <definedName name="_xlnm.Print_Titles" localSheetId="3">'M-ABR'!$1:$8</definedName>
    <definedName name="_xlnm.Print_Titles" localSheetId="7">'M-AGO'!$1:$8</definedName>
    <definedName name="_xlnm.Print_Titles" localSheetId="11">'M-DIC'!$1:$8</definedName>
    <definedName name="_xlnm.Print_Titles" localSheetId="0">'M-ENE'!$1:$8</definedName>
    <definedName name="_xlnm.Print_Titles" localSheetId="1">'M-FEB'!$1:$8</definedName>
    <definedName name="_xlnm.Print_Titles" localSheetId="6">'M-JUL'!$1:$8</definedName>
    <definedName name="_xlnm.Print_Titles" localSheetId="5">'M-JUN'!$1:$8</definedName>
    <definedName name="_xlnm.Print_Titles" localSheetId="2">'M-MAR'!$1:$8</definedName>
    <definedName name="_xlnm.Print_Titles" localSheetId="4">'M-MAY'!$1:$8</definedName>
    <definedName name="_xlnm.Print_Titles" localSheetId="10">'M-NOV'!$1:$8</definedName>
    <definedName name="_xlnm.Print_Titles" localSheetId="9">'M-OCT'!$1:$8</definedName>
    <definedName name="_xlnm.Print_Titles" localSheetId="8">'M-SEP'!$1:$8</definedName>
    <definedName name="_xlnm.Print_Titles" localSheetId="12">'Recaudado ''18'!$1:$7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0" i="1" l="1"/>
  <c r="G120" i="1"/>
  <c r="G119" i="1" s="1"/>
  <c r="G118" i="1" s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0" i="1"/>
  <c r="G99" i="1"/>
  <c r="G98" i="1"/>
  <c r="G97" i="1"/>
  <c r="G96" i="1"/>
  <c r="G95" i="1"/>
  <c r="G93" i="1"/>
  <c r="G92" i="1"/>
  <c r="G91" i="1"/>
  <c r="G90" i="1"/>
  <c r="G89" i="1"/>
  <c r="G88" i="1"/>
  <c r="G87" i="1"/>
  <c r="G86" i="1"/>
  <c r="G79" i="1"/>
  <c r="G78" i="1"/>
  <c r="G77" i="1"/>
  <c r="G76" i="1"/>
  <c r="G75" i="1"/>
  <c r="G74" i="1"/>
  <c r="G70" i="1"/>
  <c r="G69" i="1" s="1"/>
  <c r="G68" i="1"/>
  <c r="G67" i="1"/>
  <c r="G66" i="1"/>
  <c r="G65" i="1"/>
  <c r="G64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5" i="1"/>
  <c r="G24" i="1"/>
  <c r="G23" i="1"/>
  <c r="G22" i="1" s="1"/>
  <c r="G21" i="1"/>
  <c r="G20" i="1"/>
  <c r="G19" i="1"/>
  <c r="G18" i="1"/>
  <c r="G17" i="1"/>
  <c r="G16" i="1"/>
  <c r="G15" i="1"/>
  <c r="G13" i="1"/>
  <c r="G12" i="1" s="1"/>
  <c r="G11" i="1"/>
  <c r="G10" i="1"/>
  <c r="G14" i="1" l="1"/>
  <c r="G85" i="1"/>
  <c r="G73" i="1"/>
  <c r="G72" i="1" s="1"/>
  <c r="G101" i="1"/>
  <c r="G94" i="1" s="1"/>
  <c r="G57" i="1"/>
  <c r="G32" i="1"/>
  <c r="G63" i="1"/>
  <c r="G62" i="1" s="1"/>
  <c r="G111" i="1"/>
  <c r="G9" i="1"/>
  <c r="N120" i="2"/>
  <c r="N119" i="2" s="1"/>
  <c r="N118" i="2" s="1"/>
  <c r="M120" i="2"/>
  <c r="L120" i="2"/>
  <c r="L119" i="2" s="1"/>
  <c r="L118" i="2" s="1"/>
  <c r="K120" i="2"/>
  <c r="J120" i="2"/>
  <c r="J119" i="2" s="1"/>
  <c r="J118" i="2" s="1"/>
  <c r="I120" i="2"/>
  <c r="H120" i="2"/>
  <c r="H119" i="2" s="1"/>
  <c r="H118" i="2" s="1"/>
  <c r="G120" i="2"/>
  <c r="F120" i="2"/>
  <c r="F119" i="2" s="1"/>
  <c r="F118" i="2" s="1"/>
  <c r="E120" i="2"/>
  <c r="E119" i="2" s="1"/>
  <c r="E118" i="2" s="1"/>
  <c r="D120" i="2"/>
  <c r="C120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12" i="2"/>
  <c r="M112" i="2"/>
  <c r="L112" i="2"/>
  <c r="L111" i="2" s="1"/>
  <c r="K112" i="2"/>
  <c r="J112" i="2"/>
  <c r="J111" i="2" s="1"/>
  <c r="I112" i="2"/>
  <c r="H112" i="2"/>
  <c r="G112" i="2"/>
  <c r="G111" i="2" s="1"/>
  <c r="F112" i="2"/>
  <c r="F111" i="2" s="1"/>
  <c r="E112" i="2"/>
  <c r="D112" i="2"/>
  <c r="C112" i="2"/>
  <c r="C242" i="2" s="1"/>
  <c r="N110" i="2"/>
  <c r="M110" i="2"/>
  <c r="L110" i="2"/>
  <c r="K110" i="2"/>
  <c r="J110" i="2"/>
  <c r="I110" i="2"/>
  <c r="H110" i="2"/>
  <c r="G110" i="2"/>
  <c r="F110" i="2"/>
  <c r="E110" i="2"/>
  <c r="D110" i="2"/>
  <c r="C110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C238" i="2" s="1"/>
  <c r="N107" i="2"/>
  <c r="N106" i="2" s="1"/>
  <c r="M107" i="2"/>
  <c r="L107" i="2"/>
  <c r="L106" i="2" s="1"/>
  <c r="K107" i="2"/>
  <c r="J107" i="2"/>
  <c r="J106" i="2" s="1"/>
  <c r="I107" i="2"/>
  <c r="H107" i="2"/>
  <c r="H106" i="2" s="1"/>
  <c r="G107" i="2"/>
  <c r="F107" i="2"/>
  <c r="F106" i="2" s="1"/>
  <c r="E107" i="2"/>
  <c r="D107" i="2"/>
  <c r="C107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C233" i="2" s="1"/>
  <c r="N102" i="2"/>
  <c r="N101" i="2" s="1"/>
  <c r="M102" i="2"/>
  <c r="M101" i="2" s="1"/>
  <c r="L102" i="2"/>
  <c r="L101" i="2" s="1"/>
  <c r="K102" i="2"/>
  <c r="J102" i="2"/>
  <c r="J101" i="2" s="1"/>
  <c r="I102" i="2"/>
  <c r="H102" i="2"/>
  <c r="H101" i="2" s="1"/>
  <c r="G102" i="2"/>
  <c r="F102" i="2"/>
  <c r="F101" i="2" s="1"/>
  <c r="E102" i="2"/>
  <c r="D102" i="2"/>
  <c r="C102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N99" i="2"/>
  <c r="M99" i="2"/>
  <c r="L99" i="2"/>
  <c r="K99" i="2"/>
  <c r="J99" i="2"/>
  <c r="I99" i="2"/>
  <c r="H99" i="2"/>
  <c r="G99" i="2"/>
  <c r="F99" i="2"/>
  <c r="E99" i="2"/>
  <c r="D99" i="2"/>
  <c r="C99" i="2"/>
  <c r="N98" i="2"/>
  <c r="N97" i="2" s="1"/>
  <c r="M98" i="2"/>
  <c r="M97" i="2" s="1"/>
  <c r="L98" i="2"/>
  <c r="L97" i="2" s="1"/>
  <c r="K98" i="2"/>
  <c r="K97" i="2" s="1"/>
  <c r="J98" i="2"/>
  <c r="J97" i="2" s="1"/>
  <c r="I98" i="2"/>
  <c r="H98" i="2"/>
  <c r="H97" i="2" s="1"/>
  <c r="G98" i="2"/>
  <c r="G97" i="2" s="1"/>
  <c r="F98" i="2"/>
  <c r="E98" i="2"/>
  <c r="D98" i="2"/>
  <c r="C98" i="2"/>
  <c r="N96" i="2"/>
  <c r="M96" i="2"/>
  <c r="L96" i="2"/>
  <c r="K96" i="2"/>
  <c r="J96" i="2"/>
  <c r="I96" i="2"/>
  <c r="H96" i="2"/>
  <c r="G96" i="2"/>
  <c r="F96" i="2"/>
  <c r="E96" i="2"/>
  <c r="D96" i="2"/>
  <c r="C96" i="2"/>
  <c r="N95" i="2"/>
  <c r="M95" i="2"/>
  <c r="L95" i="2"/>
  <c r="K95" i="2"/>
  <c r="J95" i="2"/>
  <c r="I95" i="2"/>
  <c r="H95" i="2"/>
  <c r="G95" i="2"/>
  <c r="F95" i="2"/>
  <c r="E95" i="2"/>
  <c r="D95" i="2"/>
  <c r="C95" i="2"/>
  <c r="N93" i="2"/>
  <c r="M93" i="2"/>
  <c r="L93" i="2"/>
  <c r="K93" i="2"/>
  <c r="J93" i="2"/>
  <c r="I93" i="2"/>
  <c r="H93" i="2"/>
  <c r="G93" i="2"/>
  <c r="F93" i="2"/>
  <c r="E93" i="2"/>
  <c r="D93" i="2"/>
  <c r="C93" i="2"/>
  <c r="N92" i="2"/>
  <c r="M92" i="2"/>
  <c r="L92" i="2"/>
  <c r="K92" i="2"/>
  <c r="J92" i="2"/>
  <c r="I92" i="2"/>
  <c r="H92" i="2"/>
  <c r="G92" i="2"/>
  <c r="F92" i="2"/>
  <c r="E92" i="2"/>
  <c r="D92" i="2"/>
  <c r="C92" i="2"/>
  <c r="C222" i="2" s="1"/>
  <c r="N91" i="2"/>
  <c r="M91" i="2"/>
  <c r="L91" i="2"/>
  <c r="K91" i="2"/>
  <c r="J91" i="2"/>
  <c r="I91" i="2"/>
  <c r="H91" i="2"/>
  <c r="G91" i="2"/>
  <c r="F91" i="2"/>
  <c r="E91" i="2"/>
  <c r="D91" i="2"/>
  <c r="C91" i="2"/>
  <c r="N90" i="2"/>
  <c r="M90" i="2"/>
  <c r="L90" i="2"/>
  <c r="K90" i="2"/>
  <c r="J90" i="2"/>
  <c r="I90" i="2"/>
  <c r="H90" i="2"/>
  <c r="G90" i="2"/>
  <c r="F90" i="2"/>
  <c r="E90" i="2"/>
  <c r="D90" i="2"/>
  <c r="C90" i="2"/>
  <c r="C220" i="2" s="1"/>
  <c r="N89" i="2"/>
  <c r="M89" i="2"/>
  <c r="L89" i="2"/>
  <c r="K89" i="2"/>
  <c r="J89" i="2"/>
  <c r="I89" i="2"/>
  <c r="H89" i="2"/>
  <c r="G89" i="2"/>
  <c r="F89" i="2"/>
  <c r="E89" i="2"/>
  <c r="D89" i="2"/>
  <c r="C89" i="2"/>
  <c r="N88" i="2"/>
  <c r="M88" i="2"/>
  <c r="L88" i="2"/>
  <c r="K88" i="2"/>
  <c r="J88" i="2"/>
  <c r="I88" i="2"/>
  <c r="H88" i="2"/>
  <c r="G88" i="2"/>
  <c r="F88" i="2"/>
  <c r="E88" i="2"/>
  <c r="D88" i="2"/>
  <c r="C88" i="2"/>
  <c r="N87" i="2"/>
  <c r="M87" i="2"/>
  <c r="L87" i="2"/>
  <c r="K87" i="2"/>
  <c r="J87" i="2"/>
  <c r="I87" i="2"/>
  <c r="H87" i="2"/>
  <c r="G87" i="2"/>
  <c r="F87" i="2"/>
  <c r="E87" i="2"/>
  <c r="D87" i="2"/>
  <c r="C87" i="2"/>
  <c r="C217" i="2" s="1"/>
  <c r="N86" i="2"/>
  <c r="N85" i="2" s="1"/>
  <c r="M86" i="2"/>
  <c r="M85" i="2" s="1"/>
  <c r="L86" i="2"/>
  <c r="K86" i="2"/>
  <c r="J86" i="2"/>
  <c r="J85" i="2" s="1"/>
  <c r="I86" i="2"/>
  <c r="H86" i="2"/>
  <c r="H85" i="2" s="1"/>
  <c r="G86" i="2"/>
  <c r="F86" i="2"/>
  <c r="F85" i="2" s="1"/>
  <c r="E86" i="2"/>
  <c r="D86" i="2"/>
  <c r="C86" i="2"/>
  <c r="N79" i="2"/>
  <c r="M79" i="2"/>
  <c r="L79" i="2"/>
  <c r="K79" i="2"/>
  <c r="J79" i="2"/>
  <c r="I79" i="2"/>
  <c r="H79" i="2"/>
  <c r="G79" i="2"/>
  <c r="F79" i="2"/>
  <c r="E79" i="2"/>
  <c r="D79" i="2"/>
  <c r="C79" i="2"/>
  <c r="N78" i="2"/>
  <c r="M78" i="2"/>
  <c r="L78" i="2"/>
  <c r="K78" i="2"/>
  <c r="J78" i="2"/>
  <c r="I78" i="2"/>
  <c r="H78" i="2"/>
  <c r="G78" i="2"/>
  <c r="F78" i="2"/>
  <c r="E78" i="2"/>
  <c r="D78" i="2"/>
  <c r="C78" i="2"/>
  <c r="N77" i="2"/>
  <c r="M77" i="2"/>
  <c r="L77" i="2"/>
  <c r="K77" i="2"/>
  <c r="J77" i="2"/>
  <c r="I77" i="2"/>
  <c r="H77" i="2"/>
  <c r="G77" i="2"/>
  <c r="F77" i="2"/>
  <c r="E77" i="2"/>
  <c r="D77" i="2"/>
  <c r="C77" i="2"/>
  <c r="N76" i="2"/>
  <c r="M76" i="2"/>
  <c r="L76" i="2"/>
  <c r="K76" i="2"/>
  <c r="J76" i="2"/>
  <c r="I76" i="2"/>
  <c r="H76" i="2"/>
  <c r="G76" i="2"/>
  <c r="F76" i="2"/>
  <c r="E76" i="2"/>
  <c r="D76" i="2"/>
  <c r="C76" i="2"/>
  <c r="N75" i="2"/>
  <c r="M75" i="2"/>
  <c r="L75" i="2"/>
  <c r="K75" i="2"/>
  <c r="J75" i="2"/>
  <c r="I75" i="2"/>
  <c r="H75" i="2"/>
  <c r="G75" i="2"/>
  <c r="F75" i="2"/>
  <c r="E75" i="2"/>
  <c r="D75" i="2"/>
  <c r="C75" i="2"/>
  <c r="N74" i="2"/>
  <c r="N73" i="2" s="1"/>
  <c r="N72" i="2" s="1"/>
  <c r="M74" i="2"/>
  <c r="L74" i="2"/>
  <c r="L73" i="2" s="1"/>
  <c r="L72" i="2" s="1"/>
  <c r="K74" i="2"/>
  <c r="J74" i="2"/>
  <c r="I74" i="2"/>
  <c r="I73" i="2" s="1"/>
  <c r="I72" i="2" s="1"/>
  <c r="H74" i="2"/>
  <c r="H73" i="2" s="1"/>
  <c r="H72" i="2" s="1"/>
  <c r="G74" i="2"/>
  <c r="F74" i="2"/>
  <c r="E74" i="2"/>
  <c r="D74" i="2"/>
  <c r="C74" i="2"/>
  <c r="N70" i="2"/>
  <c r="N69" i="2" s="1"/>
  <c r="M70" i="2"/>
  <c r="M69" i="2" s="1"/>
  <c r="L70" i="2"/>
  <c r="L69" i="2" s="1"/>
  <c r="K70" i="2"/>
  <c r="K69" i="2" s="1"/>
  <c r="J70" i="2"/>
  <c r="J69" i="2" s="1"/>
  <c r="I70" i="2"/>
  <c r="I69" i="2" s="1"/>
  <c r="H70" i="2"/>
  <c r="H69" i="2" s="1"/>
  <c r="G70" i="2"/>
  <c r="G69" i="2" s="1"/>
  <c r="F70" i="2"/>
  <c r="F69" i="2" s="1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7" i="2"/>
  <c r="M67" i="2"/>
  <c r="L67" i="2"/>
  <c r="K67" i="2"/>
  <c r="J67" i="2"/>
  <c r="I67" i="2"/>
  <c r="H67" i="2"/>
  <c r="G67" i="2"/>
  <c r="F67" i="2"/>
  <c r="E67" i="2"/>
  <c r="D67" i="2"/>
  <c r="C67" i="2"/>
  <c r="N66" i="2"/>
  <c r="M66" i="2"/>
  <c r="L66" i="2"/>
  <c r="K66" i="2"/>
  <c r="J66" i="2"/>
  <c r="I66" i="2"/>
  <c r="H66" i="2"/>
  <c r="G66" i="2"/>
  <c r="F66" i="2"/>
  <c r="E66" i="2"/>
  <c r="D66" i="2"/>
  <c r="C66" i="2"/>
  <c r="N65" i="2"/>
  <c r="M65" i="2"/>
  <c r="L65" i="2"/>
  <c r="K65" i="2"/>
  <c r="J65" i="2"/>
  <c r="I65" i="2"/>
  <c r="H65" i="2"/>
  <c r="G65" i="2"/>
  <c r="F65" i="2"/>
  <c r="E65" i="2"/>
  <c r="D65" i="2"/>
  <c r="C65" i="2"/>
  <c r="N64" i="2"/>
  <c r="N63" i="2" s="1"/>
  <c r="N62" i="2" s="1"/>
  <c r="M64" i="2"/>
  <c r="L64" i="2"/>
  <c r="L63" i="2" s="1"/>
  <c r="K64" i="2"/>
  <c r="K63" i="2" s="1"/>
  <c r="J64" i="2"/>
  <c r="J63" i="2" s="1"/>
  <c r="I64" i="2"/>
  <c r="I63" i="2" s="1"/>
  <c r="H64" i="2"/>
  <c r="H63" i="2" s="1"/>
  <c r="G64" i="2"/>
  <c r="F64" i="2"/>
  <c r="E64" i="2"/>
  <c r="D64" i="2"/>
  <c r="C64" i="2"/>
  <c r="N60" i="2"/>
  <c r="M60" i="2"/>
  <c r="L60" i="2"/>
  <c r="K60" i="2"/>
  <c r="J60" i="2"/>
  <c r="I60" i="2"/>
  <c r="H60" i="2"/>
  <c r="G60" i="2"/>
  <c r="F60" i="2"/>
  <c r="E60" i="2"/>
  <c r="D60" i="2"/>
  <c r="C60" i="2"/>
  <c r="N59" i="2"/>
  <c r="M59" i="2"/>
  <c r="L59" i="2"/>
  <c r="K59" i="2"/>
  <c r="J59" i="2"/>
  <c r="I59" i="2"/>
  <c r="H59" i="2"/>
  <c r="G59" i="2"/>
  <c r="F59" i="2"/>
  <c r="E59" i="2"/>
  <c r="D59" i="2"/>
  <c r="C59" i="2"/>
  <c r="N58" i="2"/>
  <c r="N57" i="2" s="1"/>
  <c r="M58" i="2"/>
  <c r="L58" i="2"/>
  <c r="L57" i="2" s="1"/>
  <c r="K58" i="2"/>
  <c r="K57" i="2" s="1"/>
  <c r="J58" i="2"/>
  <c r="J57" i="2" s="1"/>
  <c r="I58" i="2"/>
  <c r="H58" i="2"/>
  <c r="G58" i="2"/>
  <c r="G57" i="2" s="1"/>
  <c r="F58" i="2"/>
  <c r="F57" i="2" s="1"/>
  <c r="E58" i="2"/>
  <c r="D58" i="2"/>
  <c r="C58" i="2"/>
  <c r="N56" i="2"/>
  <c r="M56" i="2"/>
  <c r="L56" i="2"/>
  <c r="K56" i="2"/>
  <c r="J56" i="2"/>
  <c r="I56" i="2"/>
  <c r="H56" i="2"/>
  <c r="G56" i="2"/>
  <c r="F56" i="2"/>
  <c r="E56" i="2"/>
  <c r="D56" i="2"/>
  <c r="C56" i="2"/>
  <c r="N55" i="2"/>
  <c r="M55" i="2"/>
  <c r="L55" i="2"/>
  <c r="K55" i="2"/>
  <c r="J55" i="2"/>
  <c r="I55" i="2"/>
  <c r="H55" i="2"/>
  <c r="G55" i="2"/>
  <c r="F55" i="2"/>
  <c r="E55" i="2"/>
  <c r="D55" i="2"/>
  <c r="C55" i="2"/>
  <c r="N54" i="2"/>
  <c r="M54" i="2"/>
  <c r="L54" i="2"/>
  <c r="K54" i="2"/>
  <c r="J54" i="2"/>
  <c r="I54" i="2"/>
  <c r="H54" i="2"/>
  <c r="G54" i="2"/>
  <c r="F54" i="2"/>
  <c r="E54" i="2"/>
  <c r="D54" i="2"/>
  <c r="C54" i="2"/>
  <c r="N53" i="2"/>
  <c r="M53" i="2"/>
  <c r="L53" i="2"/>
  <c r="K53" i="2"/>
  <c r="J53" i="2"/>
  <c r="I53" i="2"/>
  <c r="H53" i="2"/>
  <c r="G53" i="2"/>
  <c r="F53" i="2"/>
  <c r="E53" i="2"/>
  <c r="D53" i="2"/>
  <c r="C53" i="2"/>
  <c r="N52" i="2"/>
  <c r="M52" i="2"/>
  <c r="L52" i="2"/>
  <c r="K52" i="2"/>
  <c r="J52" i="2"/>
  <c r="I52" i="2"/>
  <c r="H52" i="2"/>
  <c r="G52" i="2"/>
  <c r="F52" i="2"/>
  <c r="E52" i="2"/>
  <c r="D52" i="2"/>
  <c r="C52" i="2"/>
  <c r="C182" i="2" s="1"/>
  <c r="N51" i="2"/>
  <c r="M51" i="2"/>
  <c r="L51" i="2"/>
  <c r="K51" i="2"/>
  <c r="J51" i="2"/>
  <c r="I51" i="2"/>
  <c r="H51" i="2"/>
  <c r="G51" i="2"/>
  <c r="F51" i="2"/>
  <c r="E51" i="2"/>
  <c r="D51" i="2"/>
  <c r="C51" i="2"/>
  <c r="N50" i="2"/>
  <c r="M50" i="2"/>
  <c r="L50" i="2"/>
  <c r="K50" i="2"/>
  <c r="J50" i="2"/>
  <c r="I50" i="2"/>
  <c r="H50" i="2"/>
  <c r="G50" i="2"/>
  <c r="F50" i="2"/>
  <c r="E50" i="2"/>
  <c r="D50" i="2"/>
  <c r="C50" i="2"/>
  <c r="N49" i="2"/>
  <c r="M49" i="2"/>
  <c r="L49" i="2"/>
  <c r="K49" i="2"/>
  <c r="J49" i="2"/>
  <c r="I49" i="2"/>
  <c r="H49" i="2"/>
  <c r="G49" i="2"/>
  <c r="F49" i="2"/>
  <c r="E49" i="2"/>
  <c r="D49" i="2"/>
  <c r="C49" i="2"/>
  <c r="N48" i="2"/>
  <c r="M48" i="2"/>
  <c r="L48" i="2"/>
  <c r="K48" i="2"/>
  <c r="J48" i="2"/>
  <c r="I48" i="2"/>
  <c r="H48" i="2"/>
  <c r="G48" i="2"/>
  <c r="F48" i="2"/>
  <c r="E48" i="2"/>
  <c r="D48" i="2"/>
  <c r="C48" i="2"/>
  <c r="N47" i="2"/>
  <c r="M47" i="2"/>
  <c r="L47" i="2"/>
  <c r="K47" i="2"/>
  <c r="J47" i="2"/>
  <c r="I47" i="2"/>
  <c r="H47" i="2"/>
  <c r="G47" i="2"/>
  <c r="F47" i="2"/>
  <c r="E47" i="2"/>
  <c r="D47" i="2"/>
  <c r="C47" i="2"/>
  <c r="N46" i="2"/>
  <c r="M46" i="2"/>
  <c r="L46" i="2"/>
  <c r="K46" i="2"/>
  <c r="J46" i="2"/>
  <c r="I46" i="2"/>
  <c r="H46" i="2"/>
  <c r="G46" i="2"/>
  <c r="F46" i="2"/>
  <c r="E46" i="2"/>
  <c r="D46" i="2"/>
  <c r="C46" i="2"/>
  <c r="N45" i="2"/>
  <c r="M45" i="2"/>
  <c r="L45" i="2"/>
  <c r="K45" i="2"/>
  <c r="J45" i="2"/>
  <c r="I45" i="2"/>
  <c r="H45" i="2"/>
  <c r="G45" i="2"/>
  <c r="F45" i="2"/>
  <c r="E45" i="2"/>
  <c r="D45" i="2"/>
  <c r="C45" i="2"/>
  <c r="C175" i="2" s="1"/>
  <c r="N44" i="2"/>
  <c r="M44" i="2"/>
  <c r="L44" i="2"/>
  <c r="K44" i="2"/>
  <c r="J44" i="2"/>
  <c r="I44" i="2"/>
  <c r="H44" i="2"/>
  <c r="G44" i="2"/>
  <c r="F44" i="2"/>
  <c r="E44" i="2"/>
  <c r="D44" i="2"/>
  <c r="C44" i="2"/>
  <c r="N43" i="2"/>
  <c r="M43" i="2"/>
  <c r="L43" i="2"/>
  <c r="K43" i="2"/>
  <c r="J43" i="2"/>
  <c r="I43" i="2"/>
  <c r="H43" i="2"/>
  <c r="G43" i="2"/>
  <c r="F43" i="2"/>
  <c r="E43" i="2"/>
  <c r="D43" i="2"/>
  <c r="C43" i="2"/>
  <c r="N42" i="2"/>
  <c r="M42" i="2"/>
  <c r="L42" i="2"/>
  <c r="K42" i="2"/>
  <c r="J42" i="2"/>
  <c r="I42" i="2"/>
  <c r="H42" i="2"/>
  <c r="G42" i="2"/>
  <c r="F42" i="2"/>
  <c r="E42" i="2"/>
  <c r="D42" i="2"/>
  <c r="C42" i="2"/>
  <c r="N41" i="2"/>
  <c r="M41" i="2"/>
  <c r="L41" i="2"/>
  <c r="K41" i="2"/>
  <c r="J41" i="2"/>
  <c r="I41" i="2"/>
  <c r="H41" i="2"/>
  <c r="G41" i="2"/>
  <c r="F41" i="2"/>
  <c r="E41" i="2"/>
  <c r="D41" i="2"/>
  <c r="C41" i="2"/>
  <c r="C171" i="2" s="1"/>
  <c r="N40" i="2"/>
  <c r="M40" i="2"/>
  <c r="L40" i="2"/>
  <c r="K40" i="2"/>
  <c r="J40" i="2"/>
  <c r="I40" i="2"/>
  <c r="H40" i="2"/>
  <c r="G40" i="2"/>
  <c r="F40" i="2"/>
  <c r="E40" i="2"/>
  <c r="D40" i="2"/>
  <c r="C40" i="2"/>
  <c r="N39" i="2"/>
  <c r="M39" i="2"/>
  <c r="L39" i="2"/>
  <c r="K39" i="2"/>
  <c r="J39" i="2"/>
  <c r="I39" i="2"/>
  <c r="H39" i="2"/>
  <c r="G39" i="2"/>
  <c r="F39" i="2"/>
  <c r="E39" i="2"/>
  <c r="D39" i="2"/>
  <c r="C39" i="2"/>
  <c r="N38" i="2"/>
  <c r="M38" i="2"/>
  <c r="L38" i="2"/>
  <c r="K38" i="2"/>
  <c r="J38" i="2"/>
  <c r="I38" i="2"/>
  <c r="H38" i="2"/>
  <c r="G38" i="2"/>
  <c r="F38" i="2"/>
  <c r="E38" i="2"/>
  <c r="D38" i="2"/>
  <c r="C38" i="2"/>
  <c r="C168" i="2" s="1"/>
  <c r="N37" i="2"/>
  <c r="M37" i="2"/>
  <c r="L37" i="2"/>
  <c r="K37" i="2"/>
  <c r="J37" i="2"/>
  <c r="I37" i="2"/>
  <c r="H37" i="2"/>
  <c r="G37" i="2"/>
  <c r="F37" i="2"/>
  <c r="E37" i="2"/>
  <c r="D37" i="2"/>
  <c r="C37" i="2"/>
  <c r="N36" i="2"/>
  <c r="M36" i="2"/>
  <c r="L36" i="2"/>
  <c r="K36" i="2"/>
  <c r="J36" i="2"/>
  <c r="I36" i="2"/>
  <c r="H36" i="2"/>
  <c r="G36" i="2"/>
  <c r="F36" i="2"/>
  <c r="E36" i="2"/>
  <c r="D36" i="2"/>
  <c r="C36" i="2"/>
  <c r="N35" i="2"/>
  <c r="M35" i="2"/>
  <c r="L35" i="2"/>
  <c r="K35" i="2"/>
  <c r="J35" i="2"/>
  <c r="I35" i="2"/>
  <c r="H35" i="2"/>
  <c r="G35" i="2"/>
  <c r="F35" i="2"/>
  <c r="E35" i="2"/>
  <c r="D35" i="2"/>
  <c r="C35" i="2"/>
  <c r="N34" i="2"/>
  <c r="M34" i="2"/>
  <c r="L34" i="2"/>
  <c r="K34" i="2"/>
  <c r="J34" i="2"/>
  <c r="I34" i="2"/>
  <c r="H34" i="2"/>
  <c r="G34" i="2"/>
  <c r="F34" i="2"/>
  <c r="E34" i="2"/>
  <c r="D34" i="2"/>
  <c r="C34" i="2"/>
  <c r="N33" i="2"/>
  <c r="N32" i="2" s="1"/>
  <c r="M33" i="2"/>
  <c r="L33" i="2"/>
  <c r="K33" i="2"/>
  <c r="J33" i="2"/>
  <c r="J32" i="2" s="1"/>
  <c r="J31" i="2" s="1"/>
  <c r="I33" i="2"/>
  <c r="H33" i="2"/>
  <c r="G33" i="2"/>
  <c r="F33" i="2"/>
  <c r="F32" i="2" s="1"/>
  <c r="E33" i="2"/>
  <c r="D33" i="2"/>
  <c r="C33" i="2"/>
  <c r="C163" i="2" s="1"/>
  <c r="N25" i="2"/>
  <c r="M25" i="2"/>
  <c r="L25" i="2"/>
  <c r="K25" i="2"/>
  <c r="J25" i="2"/>
  <c r="I25" i="2"/>
  <c r="H25" i="2"/>
  <c r="G25" i="2"/>
  <c r="F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N23" i="2"/>
  <c r="N22" i="2" s="1"/>
  <c r="M23" i="2"/>
  <c r="L23" i="2"/>
  <c r="L22" i="2" s="1"/>
  <c r="K23" i="2"/>
  <c r="J23" i="2"/>
  <c r="J22" i="2" s="1"/>
  <c r="I23" i="2"/>
  <c r="I22" i="2" s="1"/>
  <c r="H23" i="2"/>
  <c r="H22" i="2" s="1"/>
  <c r="G23" i="2"/>
  <c r="F23" i="2"/>
  <c r="F22" i="2" s="1"/>
  <c r="E23" i="2"/>
  <c r="E22" i="2" s="1"/>
  <c r="D23" i="2"/>
  <c r="C23" i="2"/>
  <c r="C153" i="2" s="1"/>
  <c r="N21" i="2"/>
  <c r="N20" i="2" s="1"/>
  <c r="M21" i="2"/>
  <c r="M20" i="2" s="1"/>
  <c r="L21" i="2"/>
  <c r="L20" i="2" s="1"/>
  <c r="K21" i="2"/>
  <c r="K20" i="2" s="1"/>
  <c r="J21" i="2"/>
  <c r="J20" i="2" s="1"/>
  <c r="I21" i="2"/>
  <c r="I20" i="2" s="1"/>
  <c r="H21" i="2"/>
  <c r="H20" i="2" s="1"/>
  <c r="G21" i="2"/>
  <c r="G20" i="2" s="1"/>
  <c r="F21" i="2"/>
  <c r="F20" i="2" s="1"/>
  <c r="E21" i="2"/>
  <c r="E20" i="2" s="1"/>
  <c r="D21" i="2"/>
  <c r="C21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G18" i="2"/>
  <c r="F18" i="2"/>
  <c r="E18" i="2"/>
  <c r="D18" i="2"/>
  <c r="C18" i="2"/>
  <c r="C148" i="2" s="1"/>
  <c r="N17" i="2"/>
  <c r="M17" i="2"/>
  <c r="L17" i="2"/>
  <c r="K17" i="2"/>
  <c r="J17" i="2"/>
  <c r="I17" i="2"/>
  <c r="H17" i="2"/>
  <c r="G17" i="2"/>
  <c r="F17" i="2"/>
  <c r="E17" i="2"/>
  <c r="D17" i="2"/>
  <c r="C17" i="2"/>
  <c r="N16" i="2"/>
  <c r="M16" i="2"/>
  <c r="L16" i="2"/>
  <c r="K16" i="2"/>
  <c r="J16" i="2"/>
  <c r="I16" i="2"/>
  <c r="H16" i="2"/>
  <c r="G16" i="2"/>
  <c r="F16" i="2"/>
  <c r="E16" i="2"/>
  <c r="D16" i="2"/>
  <c r="C16" i="2"/>
  <c r="N15" i="2"/>
  <c r="N14" i="2" s="1"/>
  <c r="M15" i="2"/>
  <c r="L15" i="2"/>
  <c r="L14" i="2" s="1"/>
  <c r="K15" i="2"/>
  <c r="K14" i="2" s="1"/>
  <c r="J15" i="2"/>
  <c r="J14" i="2" s="1"/>
  <c r="I15" i="2"/>
  <c r="H15" i="2"/>
  <c r="H14" i="2" s="1"/>
  <c r="G15" i="2"/>
  <c r="F15" i="2"/>
  <c r="F14" i="2" s="1"/>
  <c r="E15" i="2"/>
  <c r="E14" i="2" s="1"/>
  <c r="D15" i="2"/>
  <c r="C15" i="2"/>
  <c r="C145" i="2" s="1"/>
  <c r="N13" i="2"/>
  <c r="N12" i="2" s="1"/>
  <c r="M13" i="2"/>
  <c r="M12" i="2" s="1"/>
  <c r="L13" i="2"/>
  <c r="L12" i="2" s="1"/>
  <c r="K13" i="2"/>
  <c r="K12" i="2" s="1"/>
  <c r="J13" i="2"/>
  <c r="J12" i="2" s="1"/>
  <c r="I13" i="2"/>
  <c r="I12" i="2" s="1"/>
  <c r="H13" i="2"/>
  <c r="H12" i="2" s="1"/>
  <c r="G13" i="2"/>
  <c r="F13" i="2"/>
  <c r="F12" i="2" s="1"/>
  <c r="E13" i="2"/>
  <c r="E12" i="2" s="1"/>
  <c r="D13" i="2"/>
  <c r="C13" i="2"/>
  <c r="N11" i="2"/>
  <c r="N10" i="2" s="1"/>
  <c r="M11" i="2"/>
  <c r="M10" i="2" s="1"/>
  <c r="L11" i="2"/>
  <c r="L10" i="2" s="1"/>
  <c r="K11" i="2"/>
  <c r="K10" i="2" s="1"/>
  <c r="J11" i="2"/>
  <c r="J10" i="2" s="1"/>
  <c r="I11" i="2"/>
  <c r="I10" i="2" s="1"/>
  <c r="H11" i="2"/>
  <c r="H10" i="2" s="1"/>
  <c r="G11" i="2"/>
  <c r="G10" i="2" s="1"/>
  <c r="F11" i="2"/>
  <c r="F10" i="2" s="1"/>
  <c r="E11" i="2"/>
  <c r="E10" i="2" s="1"/>
  <c r="D11" i="2"/>
  <c r="C11" i="2"/>
  <c r="N130" i="1"/>
  <c r="M130" i="1"/>
  <c r="L130" i="1"/>
  <c r="K130" i="1"/>
  <c r="J130" i="1"/>
  <c r="I130" i="1"/>
  <c r="H130" i="1"/>
  <c r="F130" i="1"/>
  <c r="E130" i="1"/>
  <c r="D130" i="1"/>
  <c r="C130" i="1"/>
  <c r="N120" i="1"/>
  <c r="M120" i="1"/>
  <c r="M119" i="1" s="1"/>
  <c r="M118" i="1" s="1"/>
  <c r="L120" i="1"/>
  <c r="L119" i="1" s="1"/>
  <c r="L118" i="1" s="1"/>
  <c r="K120" i="1"/>
  <c r="K119" i="1" s="1"/>
  <c r="K118" i="1" s="1"/>
  <c r="J120" i="1"/>
  <c r="J119" i="1" s="1"/>
  <c r="J118" i="1" s="1"/>
  <c r="I120" i="1"/>
  <c r="I119" i="1" s="1"/>
  <c r="I118" i="1" s="1"/>
  <c r="H120" i="1"/>
  <c r="H119" i="1" s="1"/>
  <c r="H118" i="1" s="1"/>
  <c r="F120" i="1"/>
  <c r="F119" i="1" s="1"/>
  <c r="F118" i="1" s="1"/>
  <c r="E120" i="1"/>
  <c r="D120" i="1"/>
  <c r="C120" i="1"/>
  <c r="N114" i="1"/>
  <c r="M114" i="1"/>
  <c r="L114" i="1"/>
  <c r="K114" i="1"/>
  <c r="J114" i="1"/>
  <c r="I114" i="1"/>
  <c r="H114" i="1"/>
  <c r="F114" i="1"/>
  <c r="E114" i="1"/>
  <c r="D114" i="1"/>
  <c r="C114" i="1"/>
  <c r="N113" i="1"/>
  <c r="M113" i="1"/>
  <c r="L113" i="1"/>
  <c r="K113" i="1"/>
  <c r="J113" i="1"/>
  <c r="I113" i="1"/>
  <c r="H113" i="1"/>
  <c r="F113" i="1"/>
  <c r="E113" i="1"/>
  <c r="D113" i="1"/>
  <c r="C113" i="1"/>
  <c r="N112" i="1"/>
  <c r="M112" i="1"/>
  <c r="L112" i="1"/>
  <c r="K112" i="1"/>
  <c r="J112" i="1"/>
  <c r="I112" i="1"/>
  <c r="H112" i="1"/>
  <c r="F112" i="1"/>
  <c r="E112" i="1"/>
  <c r="D112" i="1"/>
  <c r="C112" i="1"/>
  <c r="N110" i="1"/>
  <c r="M110" i="1"/>
  <c r="L110" i="1"/>
  <c r="K110" i="1"/>
  <c r="J110" i="1"/>
  <c r="I110" i="1"/>
  <c r="H110" i="1"/>
  <c r="F110" i="1"/>
  <c r="E110" i="1"/>
  <c r="D110" i="1"/>
  <c r="C110" i="1"/>
  <c r="N109" i="1"/>
  <c r="M109" i="1"/>
  <c r="L109" i="1"/>
  <c r="K109" i="1"/>
  <c r="J109" i="1"/>
  <c r="I109" i="1"/>
  <c r="H109" i="1"/>
  <c r="F109" i="1"/>
  <c r="E109" i="1"/>
  <c r="D109" i="1"/>
  <c r="C109" i="1"/>
  <c r="N108" i="1"/>
  <c r="M108" i="1"/>
  <c r="L108" i="1"/>
  <c r="K108" i="1"/>
  <c r="J108" i="1"/>
  <c r="I108" i="1"/>
  <c r="H108" i="1"/>
  <c r="F108" i="1"/>
  <c r="E108" i="1"/>
  <c r="D108" i="1"/>
  <c r="C108" i="1"/>
  <c r="C238" i="1" s="1"/>
  <c r="N107" i="1"/>
  <c r="M107" i="1"/>
  <c r="L107" i="1"/>
  <c r="K107" i="1"/>
  <c r="J107" i="1"/>
  <c r="I107" i="1"/>
  <c r="H107" i="1"/>
  <c r="F107" i="1"/>
  <c r="E107" i="1"/>
  <c r="D107" i="1"/>
  <c r="C107" i="1"/>
  <c r="N105" i="1"/>
  <c r="M105" i="1"/>
  <c r="L105" i="1"/>
  <c r="K105" i="1"/>
  <c r="J105" i="1"/>
  <c r="I105" i="1"/>
  <c r="H105" i="1"/>
  <c r="F105" i="1"/>
  <c r="E105" i="1"/>
  <c r="D105" i="1"/>
  <c r="C105" i="1"/>
  <c r="C235" i="1" s="1"/>
  <c r="G105" i="16" s="1"/>
  <c r="F105" i="16" s="1"/>
  <c r="N104" i="1"/>
  <c r="M104" i="1"/>
  <c r="L104" i="1"/>
  <c r="K104" i="1"/>
  <c r="J104" i="1"/>
  <c r="I104" i="1"/>
  <c r="H104" i="1"/>
  <c r="F104" i="1"/>
  <c r="E104" i="1"/>
  <c r="D104" i="1"/>
  <c r="C104" i="1"/>
  <c r="N103" i="1"/>
  <c r="M103" i="1"/>
  <c r="L103" i="1"/>
  <c r="K103" i="1"/>
  <c r="J103" i="1"/>
  <c r="I103" i="1"/>
  <c r="H103" i="1"/>
  <c r="F103" i="1"/>
  <c r="E103" i="1"/>
  <c r="D103" i="1"/>
  <c r="C103" i="1"/>
  <c r="N102" i="1"/>
  <c r="M102" i="1"/>
  <c r="L102" i="1"/>
  <c r="K102" i="1"/>
  <c r="J102" i="1"/>
  <c r="I102" i="1"/>
  <c r="H102" i="1"/>
  <c r="F102" i="1"/>
  <c r="E102" i="1"/>
  <c r="D102" i="1"/>
  <c r="C102" i="1"/>
  <c r="N100" i="1"/>
  <c r="M100" i="1"/>
  <c r="L100" i="1"/>
  <c r="K100" i="1"/>
  <c r="J100" i="1"/>
  <c r="I100" i="1"/>
  <c r="H100" i="1"/>
  <c r="F100" i="1"/>
  <c r="E100" i="1"/>
  <c r="D100" i="1"/>
  <c r="C100" i="1"/>
  <c r="C230" i="1" s="1"/>
  <c r="G100" i="16" s="1"/>
  <c r="F100" i="16" s="1"/>
  <c r="N99" i="1"/>
  <c r="M99" i="1"/>
  <c r="L99" i="1"/>
  <c r="K99" i="1"/>
  <c r="J99" i="1"/>
  <c r="I99" i="1"/>
  <c r="H99" i="1"/>
  <c r="F99" i="1"/>
  <c r="E99" i="1"/>
  <c r="D99" i="1"/>
  <c r="C99" i="1"/>
  <c r="N98" i="1"/>
  <c r="M98" i="1"/>
  <c r="L98" i="1"/>
  <c r="K98" i="1"/>
  <c r="J98" i="1"/>
  <c r="I98" i="1"/>
  <c r="H98" i="1"/>
  <c r="F98" i="1"/>
  <c r="F97" i="1" s="1"/>
  <c r="E98" i="1"/>
  <c r="D98" i="1"/>
  <c r="C98" i="1"/>
  <c r="N96" i="1"/>
  <c r="M96" i="1"/>
  <c r="L96" i="1"/>
  <c r="K96" i="1"/>
  <c r="J96" i="1"/>
  <c r="I96" i="1"/>
  <c r="H96" i="1"/>
  <c r="F96" i="1"/>
  <c r="E96" i="1"/>
  <c r="D96" i="1"/>
  <c r="C96" i="1"/>
  <c r="N95" i="1"/>
  <c r="M95" i="1"/>
  <c r="L95" i="1"/>
  <c r="K95" i="1"/>
  <c r="J95" i="1"/>
  <c r="I95" i="1"/>
  <c r="H95" i="1"/>
  <c r="F95" i="1"/>
  <c r="E95" i="1"/>
  <c r="D95" i="1"/>
  <c r="C95" i="1"/>
  <c r="N93" i="1"/>
  <c r="M93" i="1"/>
  <c r="L93" i="1"/>
  <c r="K93" i="1"/>
  <c r="J93" i="1"/>
  <c r="I93" i="1"/>
  <c r="H93" i="1"/>
  <c r="F93" i="1"/>
  <c r="E93" i="1"/>
  <c r="D93" i="1"/>
  <c r="C93" i="1"/>
  <c r="N92" i="1"/>
  <c r="M92" i="1"/>
  <c r="L92" i="1"/>
  <c r="K92" i="1"/>
  <c r="J92" i="1"/>
  <c r="I92" i="1"/>
  <c r="H92" i="1"/>
  <c r="F92" i="1"/>
  <c r="E92" i="1"/>
  <c r="D92" i="1"/>
  <c r="C92" i="1"/>
  <c r="C222" i="1" s="1"/>
  <c r="N91" i="1"/>
  <c r="M91" i="1"/>
  <c r="L91" i="1"/>
  <c r="K91" i="1"/>
  <c r="J91" i="1"/>
  <c r="I91" i="1"/>
  <c r="H91" i="1"/>
  <c r="F91" i="1"/>
  <c r="E91" i="1"/>
  <c r="D91" i="1"/>
  <c r="C91" i="1"/>
  <c r="N90" i="1"/>
  <c r="M90" i="1"/>
  <c r="L90" i="1"/>
  <c r="K90" i="1"/>
  <c r="J90" i="1"/>
  <c r="I90" i="1"/>
  <c r="H90" i="1"/>
  <c r="F90" i="1"/>
  <c r="E90" i="1"/>
  <c r="D90" i="1"/>
  <c r="C90" i="1"/>
  <c r="N89" i="1"/>
  <c r="M89" i="1"/>
  <c r="L89" i="1"/>
  <c r="K89" i="1"/>
  <c r="J89" i="1"/>
  <c r="I89" i="1"/>
  <c r="H89" i="1"/>
  <c r="F89" i="1"/>
  <c r="E89" i="1"/>
  <c r="D89" i="1"/>
  <c r="C89" i="1"/>
  <c r="N88" i="1"/>
  <c r="M88" i="1"/>
  <c r="L88" i="1"/>
  <c r="K88" i="1"/>
  <c r="J88" i="1"/>
  <c r="I88" i="1"/>
  <c r="H88" i="1"/>
  <c r="F88" i="1"/>
  <c r="E88" i="1"/>
  <c r="D88" i="1"/>
  <c r="C88" i="1"/>
  <c r="C218" i="1" s="1"/>
  <c r="G88" i="16" s="1"/>
  <c r="F88" i="16" s="1"/>
  <c r="N87" i="1"/>
  <c r="M87" i="1"/>
  <c r="L87" i="1"/>
  <c r="K87" i="1"/>
  <c r="J87" i="1"/>
  <c r="I87" i="1"/>
  <c r="H87" i="1"/>
  <c r="F87" i="1"/>
  <c r="E87" i="1"/>
  <c r="D87" i="1"/>
  <c r="C87" i="1"/>
  <c r="N86" i="1"/>
  <c r="M86" i="1"/>
  <c r="L86" i="1"/>
  <c r="K86" i="1"/>
  <c r="J86" i="1"/>
  <c r="I86" i="1"/>
  <c r="H86" i="1"/>
  <c r="F86" i="1"/>
  <c r="E86" i="1"/>
  <c r="D86" i="1"/>
  <c r="C86" i="1"/>
  <c r="N79" i="1"/>
  <c r="M79" i="1"/>
  <c r="L79" i="1"/>
  <c r="K79" i="1"/>
  <c r="J79" i="1"/>
  <c r="I79" i="1"/>
  <c r="H79" i="1"/>
  <c r="F79" i="1"/>
  <c r="E79" i="1"/>
  <c r="D79" i="1"/>
  <c r="C79" i="1"/>
  <c r="N78" i="1"/>
  <c r="M78" i="1"/>
  <c r="L78" i="1"/>
  <c r="K78" i="1"/>
  <c r="J78" i="1"/>
  <c r="I78" i="1"/>
  <c r="H78" i="1"/>
  <c r="F78" i="1"/>
  <c r="E78" i="1"/>
  <c r="D78" i="1"/>
  <c r="C78" i="1"/>
  <c r="N77" i="1"/>
  <c r="M77" i="1"/>
  <c r="L77" i="1"/>
  <c r="K77" i="1"/>
  <c r="J77" i="1"/>
  <c r="I77" i="1"/>
  <c r="H77" i="1"/>
  <c r="F77" i="1"/>
  <c r="E77" i="1"/>
  <c r="D77" i="1"/>
  <c r="C77" i="1"/>
  <c r="N76" i="1"/>
  <c r="M76" i="1"/>
  <c r="L76" i="1"/>
  <c r="K76" i="1"/>
  <c r="J76" i="1"/>
  <c r="I76" i="1"/>
  <c r="H76" i="1"/>
  <c r="F76" i="1"/>
  <c r="E76" i="1"/>
  <c r="D76" i="1"/>
  <c r="C76" i="1"/>
  <c r="C206" i="1" s="1"/>
  <c r="G76" i="16" s="1"/>
  <c r="N75" i="1"/>
  <c r="M75" i="1"/>
  <c r="L75" i="1"/>
  <c r="K75" i="1"/>
  <c r="J75" i="1"/>
  <c r="I75" i="1"/>
  <c r="H75" i="1"/>
  <c r="F75" i="1"/>
  <c r="E75" i="1"/>
  <c r="D75" i="1"/>
  <c r="C75" i="1"/>
  <c r="N74" i="1"/>
  <c r="M74" i="1"/>
  <c r="L74" i="1"/>
  <c r="K74" i="1"/>
  <c r="J74" i="1"/>
  <c r="I74" i="1"/>
  <c r="H74" i="1"/>
  <c r="F74" i="1"/>
  <c r="F73" i="1" s="1"/>
  <c r="F72" i="1" s="1"/>
  <c r="E74" i="1"/>
  <c r="D74" i="1"/>
  <c r="C74" i="1"/>
  <c r="N70" i="1"/>
  <c r="N69" i="1" s="1"/>
  <c r="M70" i="1"/>
  <c r="M69" i="1" s="1"/>
  <c r="L70" i="1"/>
  <c r="L69" i="1" s="1"/>
  <c r="K70" i="1"/>
  <c r="K69" i="1" s="1"/>
  <c r="J70" i="1"/>
  <c r="J69" i="1" s="1"/>
  <c r="I70" i="1"/>
  <c r="I69" i="1" s="1"/>
  <c r="H70" i="1"/>
  <c r="H69" i="1" s="1"/>
  <c r="F70" i="1"/>
  <c r="F69" i="1" s="1"/>
  <c r="E70" i="1"/>
  <c r="E69" i="1" s="1"/>
  <c r="D70" i="1"/>
  <c r="C70" i="1"/>
  <c r="N68" i="1"/>
  <c r="M68" i="1"/>
  <c r="L68" i="1"/>
  <c r="K68" i="1"/>
  <c r="J68" i="1"/>
  <c r="I68" i="1"/>
  <c r="H68" i="1"/>
  <c r="F68" i="1"/>
  <c r="E68" i="1"/>
  <c r="D68" i="1"/>
  <c r="C68" i="1"/>
  <c r="N67" i="1"/>
  <c r="M67" i="1"/>
  <c r="L67" i="1"/>
  <c r="K67" i="1"/>
  <c r="J67" i="1"/>
  <c r="I67" i="1"/>
  <c r="H67" i="1"/>
  <c r="F67" i="1"/>
  <c r="E67" i="1"/>
  <c r="D67" i="1"/>
  <c r="C67" i="1"/>
  <c r="N66" i="1"/>
  <c r="M66" i="1"/>
  <c r="L66" i="1"/>
  <c r="K66" i="1"/>
  <c r="J66" i="1"/>
  <c r="I66" i="1"/>
  <c r="H66" i="1"/>
  <c r="F66" i="1"/>
  <c r="E66" i="1"/>
  <c r="D66" i="1"/>
  <c r="C66" i="1"/>
  <c r="N65" i="1"/>
  <c r="M65" i="1"/>
  <c r="L65" i="1"/>
  <c r="K65" i="1"/>
  <c r="J65" i="1"/>
  <c r="I65" i="1"/>
  <c r="H65" i="1"/>
  <c r="F65" i="1"/>
  <c r="E65" i="1"/>
  <c r="D65" i="1"/>
  <c r="C65" i="1"/>
  <c r="N64" i="1"/>
  <c r="M64" i="1"/>
  <c r="L64" i="1"/>
  <c r="K64" i="1"/>
  <c r="J64" i="1"/>
  <c r="I64" i="1"/>
  <c r="H64" i="1"/>
  <c r="F64" i="1"/>
  <c r="E64" i="1"/>
  <c r="D64" i="1"/>
  <c r="C64" i="1"/>
  <c r="O64" i="1" s="1"/>
  <c r="N60" i="1"/>
  <c r="M60" i="1"/>
  <c r="L60" i="1"/>
  <c r="K60" i="1"/>
  <c r="J60" i="1"/>
  <c r="I60" i="1"/>
  <c r="H60" i="1"/>
  <c r="F60" i="1"/>
  <c r="E60" i="1"/>
  <c r="D60" i="1"/>
  <c r="C60" i="1"/>
  <c r="N59" i="1"/>
  <c r="M59" i="1"/>
  <c r="L59" i="1"/>
  <c r="K59" i="1"/>
  <c r="J59" i="1"/>
  <c r="I59" i="1"/>
  <c r="H59" i="1"/>
  <c r="F59" i="1"/>
  <c r="E59" i="1"/>
  <c r="D59" i="1"/>
  <c r="C59" i="1"/>
  <c r="N58" i="1"/>
  <c r="M58" i="1"/>
  <c r="L58" i="1"/>
  <c r="K58" i="1"/>
  <c r="J58" i="1"/>
  <c r="I58" i="1"/>
  <c r="H58" i="1"/>
  <c r="F58" i="1"/>
  <c r="E58" i="1"/>
  <c r="D58" i="1"/>
  <c r="C58" i="1"/>
  <c r="N56" i="1"/>
  <c r="M56" i="1"/>
  <c r="L56" i="1"/>
  <c r="K56" i="1"/>
  <c r="J56" i="1"/>
  <c r="I56" i="1"/>
  <c r="H56" i="1"/>
  <c r="F56" i="1"/>
  <c r="E56" i="1"/>
  <c r="D56" i="1"/>
  <c r="C56" i="1"/>
  <c r="C186" i="1" s="1"/>
  <c r="G56" i="16" s="1"/>
  <c r="F56" i="16" s="1"/>
  <c r="N55" i="1"/>
  <c r="M55" i="1"/>
  <c r="L55" i="1"/>
  <c r="K55" i="1"/>
  <c r="J55" i="1"/>
  <c r="I55" i="1"/>
  <c r="H55" i="1"/>
  <c r="F55" i="1"/>
  <c r="E55" i="1"/>
  <c r="D55" i="1"/>
  <c r="C55" i="1"/>
  <c r="N54" i="1"/>
  <c r="M54" i="1"/>
  <c r="L54" i="1"/>
  <c r="K54" i="1"/>
  <c r="J54" i="1"/>
  <c r="I54" i="1"/>
  <c r="H54" i="1"/>
  <c r="F54" i="1"/>
  <c r="E54" i="1"/>
  <c r="D54" i="1"/>
  <c r="C54" i="1"/>
  <c r="C184" i="1" s="1"/>
  <c r="G54" i="16" s="1"/>
  <c r="F54" i="16" s="1"/>
  <c r="N53" i="1"/>
  <c r="M53" i="1"/>
  <c r="L53" i="1"/>
  <c r="K53" i="1"/>
  <c r="J53" i="1"/>
  <c r="I53" i="1"/>
  <c r="H53" i="1"/>
  <c r="F53" i="1"/>
  <c r="E53" i="1"/>
  <c r="D53" i="1"/>
  <c r="C53" i="1"/>
  <c r="N52" i="1"/>
  <c r="M52" i="1"/>
  <c r="L52" i="1"/>
  <c r="K52" i="1"/>
  <c r="J52" i="1"/>
  <c r="I52" i="1"/>
  <c r="H52" i="1"/>
  <c r="F52" i="1"/>
  <c r="E52" i="1"/>
  <c r="D52" i="1"/>
  <c r="C52" i="1"/>
  <c r="N51" i="1"/>
  <c r="M51" i="1"/>
  <c r="L51" i="1"/>
  <c r="K51" i="1"/>
  <c r="J51" i="1"/>
  <c r="I51" i="1"/>
  <c r="H51" i="1"/>
  <c r="F51" i="1"/>
  <c r="E51" i="1"/>
  <c r="D51" i="1"/>
  <c r="C51" i="1"/>
  <c r="N50" i="1"/>
  <c r="M50" i="1"/>
  <c r="L50" i="1"/>
  <c r="K50" i="1"/>
  <c r="J50" i="1"/>
  <c r="I50" i="1"/>
  <c r="H50" i="1"/>
  <c r="F50" i="1"/>
  <c r="E50" i="1"/>
  <c r="D50" i="1"/>
  <c r="C50" i="1"/>
  <c r="N49" i="1"/>
  <c r="M49" i="1"/>
  <c r="L49" i="1"/>
  <c r="K49" i="1"/>
  <c r="J49" i="1"/>
  <c r="I49" i="1"/>
  <c r="H49" i="1"/>
  <c r="F49" i="1"/>
  <c r="E49" i="1"/>
  <c r="D49" i="1"/>
  <c r="C49" i="1"/>
  <c r="N48" i="1"/>
  <c r="M48" i="1"/>
  <c r="L48" i="1"/>
  <c r="K48" i="1"/>
  <c r="J48" i="1"/>
  <c r="I48" i="1"/>
  <c r="H48" i="1"/>
  <c r="F48" i="1"/>
  <c r="E48" i="1"/>
  <c r="D48" i="1"/>
  <c r="C48" i="1"/>
  <c r="N47" i="1"/>
  <c r="M47" i="1"/>
  <c r="L47" i="1"/>
  <c r="K47" i="1"/>
  <c r="J47" i="1"/>
  <c r="I47" i="1"/>
  <c r="H47" i="1"/>
  <c r="F47" i="1"/>
  <c r="E47" i="1"/>
  <c r="D47" i="1"/>
  <c r="C47" i="1"/>
  <c r="N46" i="1"/>
  <c r="M46" i="1"/>
  <c r="L46" i="1"/>
  <c r="K46" i="1"/>
  <c r="J46" i="1"/>
  <c r="I46" i="1"/>
  <c r="H46" i="1"/>
  <c r="F46" i="1"/>
  <c r="E46" i="1"/>
  <c r="D46" i="1"/>
  <c r="C46" i="1"/>
  <c r="N45" i="1"/>
  <c r="M45" i="1"/>
  <c r="L45" i="1"/>
  <c r="K45" i="1"/>
  <c r="J45" i="1"/>
  <c r="I45" i="1"/>
  <c r="H45" i="1"/>
  <c r="F45" i="1"/>
  <c r="E45" i="1"/>
  <c r="D45" i="1"/>
  <c r="C45" i="1"/>
  <c r="N44" i="1"/>
  <c r="M44" i="1"/>
  <c r="L44" i="1"/>
  <c r="K44" i="1"/>
  <c r="J44" i="1"/>
  <c r="I44" i="1"/>
  <c r="H44" i="1"/>
  <c r="F44" i="1"/>
  <c r="E44" i="1"/>
  <c r="D44" i="1"/>
  <c r="C44" i="1"/>
  <c r="C174" i="1" s="1"/>
  <c r="G44" i="16" s="1"/>
  <c r="F44" i="16" s="1"/>
  <c r="N43" i="1"/>
  <c r="M43" i="1"/>
  <c r="L43" i="1"/>
  <c r="K43" i="1"/>
  <c r="J43" i="1"/>
  <c r="I43" i="1"/>
  <c r="H43" i="1"/>
  <c r="F43" i="1"/>
  <c r="E43" i="1"/>
  <c r="D43" i="1"/>
  <c r="C43" i="1"/>
  <c r="E173" i="1" s="1"/>
  <c r="G43" i="18" s="1"/>
  <c r="N42" i="1"/>
  <c r="M42" i="1"/>
  <c r="L42" i="1"/>
  <c r="K42" i="1"/>
  <c r="J42" i="1"/>
  <c r="I42" i="1"/>
  <c r="H42" i="1"/>
  <c r="F42" i="1"/>
  <c r="E42" i="1"/>
  <c r="D42" i="1"/>
  <c r="C42" i="1"/>
  <c r="C172" i="1" s="1"/>
  <c r="G42" i="16" s="1"/>
  <c r="F42" i="16" s="1"/>
  <c r="N41" i="1"/>
  <c r="M41" i="1"/>
  <c r="L41" i="1"/>
  <c r="K41" i="1"/>
  <c r="J41" i="1"/>
  <c r="I41" i="1"/>
  <c r="H41" i="1"/>
  <c r="F41" i="1"/>
  <c r="E41" i="1"/>
  <c r="D41" i="1"/>
  <c r="C41" i="1"/>
  <c r="N40" i="1"/>
  <c r="M40" i="1"/>
  <c r="L40" i="1"/>
  <c r="K40" i="1"/>
  <c r="J40" i="1"/>
  <c r="I40" i="1"/>
  <c r="H40" i="1"/>
  <c r="F40" i="1"/>
  <c r="E40" i="1"/>
  <c r="D40" i="1"/>
  <c r="C40" i="1"/>
  <c r="N39" i="1"/>
  <c r="M39" i="1"/>
  <c r="L39" i="1"/>
  <c r="K39" i="1"/>
  <c r="J39" i="1"/>
  <c r="I39" i="1"/>
  <c r="H39" i="1"/>
  <c r="F39" i="1"/>
  <c r="E39" i="1"/>
  <c r="D39" i="1"/>
  <c r="C39" i="1"/>
  <c r="N38" i="1"/>
  <c r="M38" i="1"/>
  <c r="L38" i="1"/>
  <c r="K38" i="1"/>
  <c r="J38" i="1"/>
  <c r="I38" i="1"/>
  <c r="H38" i="1"/>
  <c r="F38" i="1"/>
  <c r="E38" i="1"/>
  <c r="D38" i="1"/>
  <c r="C38" i="1"/>
  <c r="N37" i="1"/>
  <c r="M37" i="1"/>
  <c r="L37" i="1"/>
  <c r="K37" i="1"/>
  <c r="J37" i="1"/>
  <c r="I37" i="1"/>
  <c r="H37" i="1"/>
  <c r="F37" i="1"/>
  <c r="E37" i="1"/>
  <c r="D37" i="1"/>
  <c r="C37" i="1"/>
  <c r="N36" i="1"/>
  <c r="M36" i="1"/>
  <c r="L36" i="1"/>
  <c r="K36" i="1"/>
  <c r="J36" i="1"/>
  <c r="I36" i="1"/>
  <c r="H36" i="1"/>
  <c r="F36" i="1"/>
  <c r="E36" i="1"/>
  <c r="D36" i="1"/>
  <c r="C36" i="1"/>
  <c r="C166" i="1" s="1"/>
  <c r="G36" i="16" s="1"/>
  <c r="F36" i="16" s="1"/>
  <c r="N35" i="1"/>
  <c r="M35" i="1"/>
  <c r="L35" i="1"/>
  <c r="K35" i="1"/>
  <c r="J35" i="1"/>
  <c r="I35" i="1"/>
  <c r="H35" i="1"/>
  <c r="F35" i="1"/>
  <c r="E35" i="1"/>
  <c r="D35" i="1"/>
  <c r="C35" i="1"/>
  <c r="N34" i="1"/>
  <c r="M34" i="1"/>
  <c r="L34" i="1"/>
  <c r="K34" i="1"/>
  <c r="J34" i="1"/>
  <c r="I34" i="1"/>
  <c r="H34" i="1"/>
  <c r="F34" i="1"/>
  <c r="E34" i="1"/>
  <c r="D34" i="1"/>
  <c r="C34" i="1"/>
  <c r="N33" i="1"/>
  <c r="N32" i="1" s="1"/>
  <c r="M33" i="1"/>
  <c r="L33" i="1"/>
  <c r="K33" i="1"/>
  <c r="J33" i="1"/>
  <c r="I33" i="1"/>
  <c r="H33" i="1"/>
  <c r="F33" i="1"/>
  <c r="E33" i="1"/>
  <c r="E32" i="1" s="1"/>
  <c r="D33" i="1"/>
  <c r="C33" i="1"/>
  <c r="N25" i="1"/>
  <c r="M25" i="1"/>
  <c r="L25" i="1"/>
  <c r="K25" i="1"/>
  <c r="J25" i="1"/>
  <c r="I25" i="1"/>
  <c r="H25" i="1"/>
  <c r="F25" i="1"/>
  <c r="E25" i="1"/>
  <c r="D25" i="1"/>
  <c r="C25" i="1"/>
  <c r="N24" i="1"/>
  <c r="M24" i="1"/>
  <c r="L24" i="1"/>
  <c r="K24" i="1"/>
  <c r="J24" i="1"/>
  <c r="I24" i="1"/>
  <c r="H24" i="1"/>
  <c r="F24" i="1"/>
  <c r="E24" i="1"/>
  <c r="D24" i="1"/>
  <c r="C24" i="1"/>
  <c r="N23" i="1"/>
  <c r="M23" i="1"/>
  <c r="L23" i="1"/>
  <c r="K23" i="1"/>
  <c r="J23" i="1"/>
  <c r="I23" i="1"/>
  <c r="H23" i="1"/>
  <c r="F23" i="1"/>
  <c r="E23" i="1"/>
  <c r="D23" i="1"/>
  <c r="C23" i="1"/>
  <c r="N21" i="1"/>
  <c r="N20" i="1" s="1"/>
  <c r="M21" i="1"/>
  <c r="M20" i="1" s="1"/>
  <c r="L21" i="1"/>
  <c r="L20" i="1" s="1"/>
  <c r="K21" i="1"/>
  <c r="K20" i="1" s="1"/>
  <c r="J21" i="1"/>
  <c r="J20" i="1" s="1"/>
  <c r="I21" i="1"/>
  <c r="I20" i="1" s="1"/>
  <c r="H21" i="1"/>
  <c r="H20" i="1" s="1"/>
  <c r="F21" i="1"/>
  <c r="F20" i="1" s="1"/>
  <c r="E21" i="1"/>
  <c r="E20" i="1" s="1"/>
  <c r="D21" i="1"/>
  <c r="D20" i="1" s="1"/>
  <c r="C21" i="1"/>
  <c r="N19" i="1"/>
  <c r="M19" i="1"/>
  <c r="L19" i="1"/>
  <c r="K19" i="1"/>
  <c r="J19" i="1"/>
  <c r="I19" i="1"/>
  <c r="H19" i="1"/>
  <c r="F19" i="1"/>
  <c r="E19" i="1"/>
  <c r="D19" i="1"/>
  <c r="C19" i="1"/>
  <c r="G149" i="1" s="1"/>
  <c r="G19" i="20" s="1"/>
  <c r="N18" i="1"/>
  <c r="M18" i="1"/>
  <c r="L18" i="1"/>
  <c r="K18" i="1"/>
  <c r="J18" i="1"/>
  <c r="I18" i="1"/>
  <c r="H18" i="1"/>
  <c r="F18" i="1"/>
  <c r="E18" i="1"/>
  <c r="D18" i="1"/>
  <c r="C18" i="1"/>
  <c r="N17" i="1"/>
  <c r="M17" i="1"/>
  <c r="L17" i="1"/>
  <c r="K17" i="1"/>
  <c r="J17" i="1"/>
  <c r="I17" i="1"/>
  <c r="H17" i="1"/>
  <c r="F17" i="1"/>
  <c r="E17" i="1"/>
  <c r="F147" i="1" s="1"/>
  <c r="G17" i="19" s="1"/>
  <c r="F17" i="19" s="1"/>
  <c r="D17" i="1"/>
  <c r="C17" i="1"/>
  <c r="C147" i="1" s="1"/>
  <c r="G17" i="16" s="1"/>
  <c r="F17" i="16" s="1"/>
  <c r="N16" i="1"/>
  <c r="M16" i="1"/>
  <c r="L16" i="1"/>
  <c r="K16" i="1"/>
  <c r="J16" i="1"/>
  <c r="I16" i="1"/>
  <c r="H16" i="1"/>
  <c r="F16" i="1"/>
  <c r="E16" i="1"/>
  <c r="D16" i="1"/>
  <c r="G146" i="1" s="1"/>
  <c r="G16" i="20" s="1"/>
  <c r="F16" i="20" s="1"/>
  <c r="C16" i="1"/>
  <c r="N15" i="1"/>
  <c r="M15" i="1"/>
  <c r="L15" i="1"/>
  <c r="K15" i="1"/>
  <c r="J15" i="1"/>
  <c r="I15" i="1"/>
  <c r="I14" i="1" s="1"/>
  <c r="H15" i="1"/>
  <c r="F15" i="1"/>
  <c r="E15" i="1"/>
  <c r="D15" i="1"/>
  <c r="C15" i="1"/>
  <c r="N13" i="1"/>
  <c r="N12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F13" i="1"/>
  <c r="F12" i="1" s="1"/>
  <c r="E13" i="1"/>
  <c r="E12" i="1" s="1"/>
  <c r="D13" i="1"/>
  <c r="D12" i="1" s="1"/>
  <c r="C13" i="1"/>
  <c r="D143" i="1" s="1"/>
  <c r="N11" i="1"/>
  <c r="N10" i="1" s="1"/>
  <c r="M11" i="1"/>
  <c r="M10" i="1" s="1"/>
  <c r="L11" i="1"/>
  <c r="L10" i="1" s="1"/>
  <c r="K11" i="1"/>
  <c r="K10" i="1" s="1"/>
  <c r="J11" i="1"/>
  <c r="J10" i="1" s="1"/>
  <c r="I11" i="1"/>
  <c r="I10" i="1" s="1"/>
  <c r="H11" i="1"/>
  <c r="H10" i="1" s="1"/>
  <c r="F11" i="1"/>
  <c r="F10" i="1" s="1"/>
  <c r="E11" i="1"/>
  <c r="E10" i="1" s="1"/>
  <c r="D11" i="1"/>
  <c r="C11" i="1"/>
  <c r="G139" i="16"/>
  <c r="H139" i="16" s="1"/>
  <c r="F139" i="16"/>
  <c r="E139" i="16"/>
  <c r="D139" i="16"/>
  <c r="G139" i="17"/>
  <c r="F139" i="17"/>
  <c r="E139" i="17"/>
  <c r="D139" i="17"/>
  <c r="G139" i="18"/>
  <c r="F139" i="18"/>
  <c r="E139" i="18"/>
  <c r="D139" i="18"/>
  <c r="G139" i="19"/>
  <c r="F139" i="19"/>
  <c r="E139" i="19"/>
  <c r="D139" i="19"/>
  <c r="G139" i="20"/>
  <c r="H139" i="20" s="1"/>
  <c r="F139" i="20"/>
  <c r="E139" i="20"/>
  <c r="D139" i="20"/>
  <c r="G139" i="21"/>
  <c r="F139" i="21"/>
  <c r="E139" i="21"/>
  <c r="D139" i="21"/>
  <c r="G139" i="22"/>
  <c r="F139" i="22"/>
  <c r="E139" i="22"/>
  <c r="D139" i="22"/>
  <c r="G139" i="23"/>
  <c r="F139" i="23"/>
  <c r="E139" i="23"/>
  <c r="D139" i="23"/>
  <c r="G139" i="24"/>
  <c r="H139" i="24"/>
  <c r="F139" i="24"/>
  <c r="E139" i="24"/>
  <c r="D139" i="24"/>
  <c r="G139" i="25"/>
  <c r="F139" i="25"/>
  <c r="E139" i="25"/>
  <c r="D139" i="25"/>
  <c r="G139" i="26"/>
  <c r="F139" i="26"/>
  <c r="E139" i="26"/>
  <c r="D139" i="26"/>
  <c r="G139" i="27"/>
  <c r="F139" i="27"/>
  <c r="E139" i="27"/>
  <c r="D139" i="27"/>
  <c r="C139" i="16"/>
  <c r="C139" i="17"/>
  <c r="H139" i="17" s="1"/>
  <c r="C139" i="18"/>
  <c r="C139" i="19"/>
  <c r="C139" i="20"/>
  <c r="C139" i="21"/>
  <c r="C139" i="22"/>
  <c r="C139" i="23"/>
  <c r="H139" i="23"/>
  <c r="C139" i="24"/>
  <c r="C139" i="25"/>
  <c r="C139" i="26"/>
  <c r="C139" i="27"/>
  <c r="H139" i="27" s="1"/>
  <c r="G130" i="16"/>
  <c r="H130" i="16" s="1"/>
  <c r="F130" i="16"/>
  <c r="E130" i="16"/>
  <c r="D130" i="16"/>
  <c r="G130" i="17"/>
  <c r="F130" i="17"/>
  <c r="E130" i="17"/>
  <c r="D130" i="17"/>
  <c r="G130" i="18"/>
  <c r="F130" i="18"/>
  <c r="E130" i="18"/>
  <c r="D130" i="18"/>
  <c r="G130" i="19"/>
  <c r="F130" i="19"/>
  <c r="E130" i="19"/>
  <c r="D130" i="19"/>
  <c r="G130" i="20"/>
  <c r="F130" i="20"/>
  <c r="E130" i="20"/>
  <c r="D130" i="20"/>
  <c r="G130" i="21"/>
  <c r="F130" i="21"/>
  <c r="E130" i="21"/>
  <c r="D130" i="21"/>
  <c r="G130" i="22"/>
  <c r="F130" i="22"/>
  <c r="E130" i="22"/>
  <c r="D130" i="22"/>
  <c r="G130" i="23"/>
  <c r="F130" i="23"/>
  <c r="E130" i="23"/>
  <c r="D130" i="23"/>
  <c r="G130" i="24"/>
  <c r="H130" i="24"/>
  <c r="F130" i="24"/>
  <c r="E130" i="24"/>
  <c r="D130" i="24"/>
  <c r="G130" i="25"/>
  <c r="F130" i="25"/>
  <c r="E130" i="25"/>
  <c r="D130" i="25"/>
  <c r="G130" i="26"/>
  <c r="F130" i="26"/>
  <c r="E130" i="26"/>
  <c r="D130" i="26"/>
  <c r="G130" i="27"/>
  <c r="F130" i="27"/>
  <c r="E130" i="27"/>
  <c r="D130" i="27"/>
  <c r="C130" i="16"/>
  <c r="C130" i="17"/>
  <c r="H130" i="17" s="1"/>
  <c r="C130" i="18"/>
  <c r="C130" i="19"/>
  <c r="C130" i="20"/>
  <c r="C130" i="21"/>
  <c r="C130" i="22"/>
  <c r="C130" i="23"/>
  <c r="H130" i="23"/>
  <c r="C130" i="24"/>
  <c r="C130" i="25"/>
  <c r="C130" i="26"/>
  <c r="C130" i="27"/>
  <c r="H130" i="27" s="1"/>
  <c r="G140" i="16"/>
  <c r="G140" i="17"/>
  <c r="G140" i="18"/>
  <c r="G140" i="19"/>
  <c r="G140" i="20"/>
  <c r="G140" i="21"/>
  <c r="G140" i="22"/>
  <c r="G140" i="23"/>
  <c r="G140" i="24"/>
  <c r="G140" i="25"/>
  <c r="G140" i="26"/>
  <c r="G140" i="27"/>
  <c r="H143" i="16"/>
  <c r="H143" i="17"/>
  <c r="H143" i="18"/>
  <c r="H143" i="19"/>
  <c r="H143" i="20"/>
  <c r="H143" i="21"/>
  <c r="H143" i="22"/>
  <c r="H143" i="23"/>
  <c r="H143" i="24"/>
  <c r="H143" i="25"/>
  <c r="H143" i="26"/>
  <c r="H143" i="27"/>
  <c r="H142" i="16"/>
  <c r="H142" i="17"/>
  <c r="H142" i="18"/>
  <c r="H142" i="19"/>
  <c r="H142" i="20"/>
  <c r="H142" i="21"/>
  <c r="H142" i="22"/>
  <c r="H142" i="23"/>
  <c r="H142" i="24"/>
  <c r="H142" i="25"/>
  <c r="H142" i="26"/>
  <c r="H142" i="27"/>
  <c r="H141" i="16"/>
  <c r="H140" i="16" s="1"/>
  <c r="H141" i="17"/>
  <c r="H140" i="17" s="1"/>
  <c r="H141" i="18"/>
  <c r="H140" i="18" s="1"/>
  <c r="H141" i="19"/>
  <c r="H140" i="19" s="1"/>
  <c r="H141" i="20"/>
  <c r="H140" i="20" s="1"/>
  <c r="H141" i="21"/>
  <c r="H140" i="21" s="1"/>
  <c r="H141" i="22"/>
  <c r="H140" i="22" s="1"/>
  <c r="H141" i="23"/>
  <c r="H140" i="23" s="1"/>
  <c r="H141" i="24"/>
  <c r="H140" i="24" s="1"/>
  <c r="H141" i="25"/>
  <c r="H140" i="25" s="1"/>
  <c r="H141" i="26"/>
  <c r="H140" i="26" s="1"/>
  <c r="H141" i="27"/>
  <c r="H140" i="27" s="1"/>
  <c r="F140" i="16"/>
  <c r="F140" i="17"/>
  <c r="F140" i="18"/>
  <c r="F140" i="19"/>
  <c r="F140" i="20"/>
  <c r="F140" i="21"/>
  <c r="F140" i="22"/>
  <c r="F140" i="23"/>
  <c r="F140" i="24"/>
  <c r="F140" i="25"/>
  <c r="F140" i="26"/>
  <c r="F140" i="27"/>
  <c r="E140" i="16"/>
  <c r="D140" i="16"/>
  <c r="E140" i="17"/>
  <c r="D140" i="17"/>
  <c r="E140" i="18"/>
  <c r="D140" i="18"/>
  <c r="E140" i="19"/>
  <c r="D140" i="19"/>
  <c r="E140" i="20"/>
  <c r="D140" i="20"/>
  <c r="E140" i="21"/>
  <c r="D140" i="21"/>
  <c r="E140" i="22"/>
  <c r="D140" i="22"/>
  <c r="E140" i="23"/>
  <c r="D140" i="23"/>
  <c r="E140" i="24"/>
  <c r="D140" i="24"/>
  <c r="E140" i="25"/>
  <c r="D140" i="25"/>
  <c r="E140" i="26"/>
  <c r="D140" i="26"/>
  <c r="E140" i="27"/>
  <c r="D140" i="27"/>
  <c r="C140" i="16"/>
  <c r="C140" i="17"/>
  <c r="C140" i="18"/>
  <c r="C140" i="19"/>
  <c r="C140" i="20"/>
  <c r="C140" i="21"/>
  <c r="C140" i="22"/>
  <c r="C140" i="23"/>
  <c r="C140" i="24"/>
  <c r="C140" i="25"/>
  <c r="C140" i="26"/>
  <c r="C140" i="27"/>
  <c r="B149" i="18"/>
  <c r="B149" i="19"/>
  <c r="B149" i="20"/>
  <c r="B149" i="21"/>
  <c r="B149" i="22"/>
  <c r="B149" i="23"/>
  <c r="B149" i="24"/>
  <c r="B149" i="25"/>
  <c r="B149" i="26"/>
  <c r="B149" i="17"/>
  <c r="N119" i="1"/>
  <c r="N118" i="1" s="1"/>
  <c r="G137" i="27"/>
  <c r="C137" i="27"/>
  <c r="F137" i="27"/>
  <c r="E137" i="27"/>
  <c r="D10" i="27"/>
  <c r="D12" i="27"/>
  <c r="D14" i="27"/>
  <c r="D20" i="27"/>
  <c r="D9" i="27" s="1"/>
  <c r="D129" i="27" s="1"/>
  <c r="D22" i="27"/>
  <c r="D32" i="27"/>
  <c r="D57" i="27"/>
  <c r="D63" i="27"/>
  <c r="D133" i="27"/>
  <c r="D69" i="27"/>
  <c r="D134" i="27"/>
  <c r="D73" i="27"/>
  <c r="D137" i="27"/>
  <c r="D85" i="27"/>
  <c r="D97" i="27"/>
  <c r="D101" i="27"/>
  <c r="D106" i="27"/>
  <c r="D111" i="27"/>
  <c r="D145" i="27"/>
  <c r="D144" i="27" s="1"/>
  <c r="H27" i="27"/>
  <c r="H29" i="27"/>
  <c r="H80" i="27"/>
  <c r="H82" i="27"/>
  <c r="H116" i="27"/>
  <c r="H121" i="27"/>
  <c r="D119" i="27"/>
  <c r="D118" i="27" s="1"/>
  <c r="G137" i="26"/>
  <c r="C137" i="26"/>
  <c r="H137" i="26"/>
  <c r="F137" i="26"/>
  <c r="E137" i="26"/>
  <c r="D10" i="26"/>
  <c r="D12" i="26"/>
  <c r="D14" i="26"/>
  <c r="D20" i="26"/>
  <c r="D22" i="26"/>
  <c r="D32" i="26"/>
  <c r="D57" i="26"/>
  <c r="D63" i="26"/>
  <c r="D133" i="26" s="1"/>
  <c r="D132" i="26" s="1"/>
  <c r="D69" i="26"/>
  <c r="D134" i="26"/>
  <c r="D73" i="26"/>
  <c r="D136" i="26"/>
  <c r="D137" i="26"/>
  <c r="D85" i="26"/>
  <c r="D97" i="26"/>
  <c r="D101" i="26"/>
  <c r="D106" i="26"/>
  <c r="D111" i="26"/>
  <c r="D145" i="26"/>
  <c r="D144" i="26" s="1"/>
  <c r="H27" i="26"/>
  <c r="H29" i="26"/>
  <c r="H80" i="26"/>
  <c r="H82" i="26"/>
  <c r="H116" i="26"/>
  <c r="H121" i="26"/>
  <c r="D119" i="26"/>
  <c r="D118" i="26" s="1"/>
  <c r="G137" i="25"/>
  <c r="C137" i="25"/>
  <c r="F137" i="25"/>
  <c r="E137" i="25"/>
  <c r="D10" i="25"/>
  <c r="D9" i="25" s="1"/>
  <c r="D12" i="25"/>
  <c r="D14" i="25"/>
  <c r="D20" i="25"/>
  <c r="D22" i="25"/>
  <c r="D32" i="25"/>
  <c r="D57" i="25"/>
  <c r="D31" i="25" s="1"/>
  <c r="D131" i="25" s="1"/>
  <c r="D63" i="25"/>
  <c r="D69" i="25"/>
  <c r="D134" i="25" s="1"/>
  <c r="D73" i="25"/>
  <c r="D136" i="25" s="1"/>
  <c r="D135" i="25"/>
  <c r="D137" i="25"/>
  <c r="D85" i="25"/>
  <c r="D97" i="25"/>
  <c r="D101" i="25"/>
  <c r="D106" i="25"/>
  <c r="D111" i="25"/>
  <c r="D145" i="25"/>
  <c r="D144" i="25"/>
  <c r="H27" i="25"/>
  <c r="H29" i="25"/>
  <c r="H80" i="25"/>
  <c r="H82" i="25"/>
  <c r="H116" i="25"/>
  <c r="H121" i="25"/>
  <c r="D119" i="25"/>
  <c r="D118" i="25"/>
  <c r="G137" i="24"/>
  <c r="C137" i="24"/>
  <c r="H137" i="24" s="1"/>
  <c r="F137" i="24"/>
  <c r="E137" i="24"/>
  <c r="D10" i="24"/>
  <c r="D12" i="24"/>
  <c r="D14" i="24"/>
  <c r="D20" i="24"/>
  <c r="D22" i="24"/>
  <c r="D32" i="24"/>
  <c r="D31" i="24" s="1"/>
  <c r="D57" i="24"/>
  <c r="D63" i="24"/>
  <c r="D133" i="24"/>
  <c r="D69" i="24"/>
  <c r="D134" i="24" s="1"/>
  <c r="D73" i="24"/>
  <c r="D137" i="24"/>
  <c r="D85" i="24"/>
  <c r="D97" i="24"/>
  <c r="D101" i="24"/>
  <c r="D106" i="24"/>
  <c r="D111" i="24"/>
  <c r="D145" i="24"/>
  <c r="D144" i="24"/>
  <c r="H27" i="24"/>
  <c r="H29" i="24"/>
  <c r="H80" i="24"/>
  <c r="H82" i="24"/>
  <c r="H116" i="24"/>
  <c r="H121" i="24"/>
  <c r="D119" i="24"/>
  <c r="D118" i="24" s="1"/>
  <c r="G137" i="23"/>
  <c r="H137" i="23" s="1"/>
  <c r="C137" i="23"/>
  <c r="F137" i="23"/>
  <c r="E137" i="23"/>
  <c r="D10" i="23"/>
  <c r="D12" i="23"/>
  <c r="D14" i="23"/>
  <c r="D20" i="23"/>
  <c r="D22" i="23"/>
  <c r="D32" i="23"/>
  <c r="D57" i="23"/>
  <c r="D31" i="23"/>
  <c r="D131" i="23" s="1"/>
  <c r="D63" i="23"/>
  <c r="D133" i="23" s="1"/>
  <c r="D69" i="23"/>
  <c r="D134" i="23" s="1"/>
  <c r="D73" i="23"/>
  <c r="D136" i="23" s="1"/>
  <c r="D135" i="23" s="1"/>
  <c r="D137" i="23"/>
  <c r="D85" i="23"/>
  <c r="D97" i="23"/>
  <c r="D101" i="23"/>
  <c r="D106" i="23"/>
  <c r="D111" i="23"/>
  <c r="D145" i="23"/>
  <c r="D144" i="23" s="1"/>
  <c r="H27" i="23"/>
  <c r="H29" i="23"/>
  <c r="H80" i="23"/>
  <c r="H82" i="23"/>
  <c r="H116" i="23"/>
  <c r="H121" i="23"/>
  <c r="D72" i="23"/>
  <c r="D119" i="23"/>
  <c r="D118" i="23"/>
  <c r="G137" i="22"/>
  <c r="C137" i="22"/>
  <c r="H137" i="22" s="1"/>
  <c r="F137" i="22"/>
  <c r="E137" i="22"/>
  <c r="D10" i="22"/>
  <c r="D12" i="22"/>
  <c r="D14" i="22"/>
  <c r="D20" i="22"/>
  <c r="D22" i="22"/>
  <c r="D32" i="22"/>
  <c r="D57" i="22"/>
  <c r="D63" i="22"/>
  <c r="D133" i="22"/>
  <c r="D69" i="22"/>
  <c r="D73" i="22"/>
  <c r="D137" i="22"/>
  <c r="D85" i="22"/>
  <c r="D97" i="22"/>
  <c r="D94" i="22"/>
  <c r="D101" i="22"/>
  <c r="D106" i="22"/>
  <c r="D111" i="22"/>
  <c r="D145" i="22"/>
  <c r="D144" i="22" s="1"/>
  <c r="H27" i="22"/>
  <c r="H29" i="22"/>
  <c r="H80" i="22"/>
  <c r="H82" i="22"/>
  <c r="H116" i="22"/>
  <c r="H121" i="22"/>
  <c r="D119" i="22"/>
  <c r="D118" i="22" s="1"/>
  <c r="G137" i="21"/>
  <c r="C137" i="21"/>
  <c r="H137" i="21"/>
  <c r="F137" i="21"/>
  <c r="E137" i="21"/>
  <c r="D10" i="21"/>
  <c r="D12" i="21"/>
  <c r="D14" i="21"/>
  <c r="D20" i="21"/>
  <c r="D22" i="21"/>
  <c r="D32" i="21"/>
  <c r="D31" i="21"/>
  <c r="D57" i="21"/>
  <c r="D63" i="21"/>
  <c r="D133" i="21" s="1"/>
  <c r="D132" i="21" s="1"/>
  <c r="D69" i="21"/>
  <c r="D134" i="21" s="1"/>
  <c r="D73" i="21"/>
  <c r="D136" i="21" s="1"/>
  <c r="D135" i="21" s="1"/>
  <c r="D137" i="21"/>
  <c r="D85" i="21"/>
  <c r="D97" i="21"/>
  <c r="D101" i="21"/>
  <c r="D106" i="21"/>
  <c r="D111" i="21"/>
  <c r="D145" i="21"/>
  <c r="D144" i="21" s="1"/>
  <c r="H27" i="21"/>
  <c r="H29" i="21"/>
  <c r="H80" i="21"/>
  <c r="H82" i="21"/>
  <c r="H116" i="21"/>
  <c r="H121" i="21"/>
  <c r="D119" i="21"/>
  <c r="D118" i="21" s="1"/>
  <c r="G137" i="20"/>
  <c r="C137" i="20"/>
  <c r="F137" i="20"/>
  <c r="E137" i="20"/>
  <c r="D10" i="20"/>
  <c r="D12" i="20"/>
  <c r="D14" i="20"/>
  <c r="D9" i="20" s="1"/>
  <c r="D20" i="20"/>
  <c r="D22" i="20"/>
  <c r="D32" i="20"/>
  <c r="D57" i="20"/>
  <c r="D31" i="20" s="1"/>
  <c r="D131" i="20" s="1"/>
  <c r="D63" i="20"/>
  <c r="D69" i="20"/>
  <c r="D134" i="20" s="1"/>
  <c r="D73" i="20"/>
  <c r="D137" i="20"/>
  <c r="D85" i="20"/>
  <c r="D84" i="20" s="1"/>
  <c r="D138" i="20" s="1"/>
  <c r="D97" i="20"/>
  <c r="D101" i="20"/>
  <c r="D94" i="20" s="1"/>
  <c r="D106" i="20"/>
  <c r="D111" i="20"/>
  <c r="D145" i="20"/>
  <c r="D144" i="20" s="1"/>
  <c r="H27" i="20"/>
  <c r="H29" i="20"/>
  <c r="H80" i="20"/>
  <c r="H82" i="20"/>
  <c r="H116" i="20"/>
  <c r="H121" i="20"/>
  <c r="D119" i="20"/>
  <c r="D118" i="20" s="1"/>
  <c r="G137" i="19"/>
  <c r="C137" i="19"/>
  <c r="F137" i="19"/>
  <c r="E137" i="19"/>
  <c r="D10" i="19"/>
  <c r="D12" i="19"/>
  <c r="D14" i="19"/>
  <c r="D20" i="19"/>
  <c r="D9" i="19" s="1"/>
  <c r="D22" i="19"/>
  <c r="D32" i="19"/>
  <c r="D57" i="19"/>
  <c r="D63" i="19"/>
  <c r="D133" i="19"/>
  <c r="D69" i="19"/>
  <c r="D134" i="19"/>
  <c r="D73" i="19"/>
  <c r="D136" i="19"/>
  <c r="D135" i="19" s="1"/>
  <c r="D137" i="19"/>
  <c r="D85" i="19"/>
  <c r="D97" i="19"/>
  <c r="D101" i="19"/>
  <c r="D106" i="19"/>
  <c r="D111" i="19"/>
  <c r="D145" i="19"/>
  <c r="D144" i="19"/>
  <c r="H27" i="19"/>
  <c r="H29" i="19"/>
  <c r="H80" i="19"/>
  <c r="H82" i="19"/>
  <c r="H116" i="19"/>
  <c r="H121" i="19"/>
  <c r="D119" i="19"/>
  <c r="D118" i="19"/>
  <c r="G137" i="18"/>
  <c r="C137" i="18"/>
  <c r="H137" i="18" s="1"/>
  <c r="F137" i="18"/>
  <c r="E137" i="18"/>
  <c r="D10" i="18"/>
  <c r="D12" i="18"/>
  <c r="D14" i="18"/>
  <c r="D20" i="18"/>
  <c r="D9" i="18" s="1"/>
  <c r="D129" i="18" s="1"/>
  <c r="D22" i="18"/>
  <c r="D32" i="18"/>
  <c r="D31" i="18" s="1"/>
  <c r="D57" i="18"/>
  <c r="D63" i="18"/>
  <c r="D133" i="18" s="1"/>
  <c r="D132" i="18" s="1"/>
  <c r="D69" i="18"/>
  <c r="D134" i="18"/>
  <c r="D73" i="18"/>
  <c r="D136" i="18"/>
  <c r="D137" i="18"/>
  <c r="D85" i="18"/>
  <c r="D97" i="18"/>
  <c r="D101" i="18"/>
  <c r="D94" i="18"/>
  <c r="D106" i="18"/>
  <c r="D111" i="18"/>
  <c r="D145" i="18"/>
  <c r="D144" i="18"/>
  <c r="H27" i="18"/>
  <c r="H29" i="18"/>
  <c r="H80" i="18"/>
  <c r="H82" i="18"/>
  <c r="H116" i="18"/>
  <c r="H121" i="18"/>
  <c r="D119" i="18"/>
  <c r="D118" i="18"/>
  <c r="G137" i="17"/>
  <c r="H137" i="17"/>
  <c r="C137" i="17"/>
  <c r="F137" i="17"/>
  <c r="E137" i="17"/>
  <c r="D10" i="17"/>
  <c r="D12" i="17"/>
  <c r="D14" i="17"/>
  <c r="D20" i="17"/>
  <c r="D9" i="17" s="1"/>
  <c r="D22" i="17"/>
  <c r="D32" i="17"/>
  <c r="D57" i="17"/>
  <c r="D31" i="17"/>
  <c r="D131" i="17" s="1"/>
  <c r="D63" i="17"/>
  <c r="D133" i="17" s="1"/>
  <c r="D69" i="17"/>
  <c r="D134" i="17" s="1"/>
  <c r="D73" i="17"/>
  <c r="D136" i="17" s="1"/>
  <c r="D135" i="17"/>
  <c r="D137" i="17"/>
  <c r="D85" i="17"/>
  <c r="D97" i="17"/>
  <c r="D101" i="17"/>
  <c r="D106" i="17"/>
  <c r="D94" i="17" s="1"/>
  <c r="D111" i="17"/>
  <c r="D145" i="17"/>
  <c r="D144" i="17" s="1"/>
  <c r="H27" i="17"/>
  <c r="H29" i="17"/>
  <c r="H80" i="17"/>
  <c r="H82" i="17"/>
  <c r="H116" i="17"/>
  <c r="H121" i="17"/>
  <c r="D119" i="17"/>
  <c r="D118" i="17"/>
  <c r="G137" i="16"/>
  <c r="C137" i="16"/>
  <c r="H137" i="16" s="1"/>
  <c r="F137" i="16"/>
  <c r="E137" i="16"/>
  <c r="D10" i="16"/>
  <c r="D9" i="16" s="1"/>
  <c r="D129" i="16" s="1"/>
  <c r="D12" i="16"/>
  <c r="D14" i="16"/>
  <c r="D20" i="16"/>
  <c r="D22" i="16"/>
  <c r="D32" i="16"/>
  <c r="D57" i="16"/>
  <c r="D31" i="16" s="1"/>
  <c r="D131" i="16"/>
  <c r="D63" i="16"/>
  <c r="D133" i="16"/>
  <c r="D132" i="16" s="1"/>
  <c r="D69" i="16"/>
  <c r="D134" i="16"/>
  <c r="D73" i="16"/>
  <c r="D136" i="16"/>
  <c r="D135" i="16" s="1"/>
  <c r="D137" i="16"/>
  <c r="D85" i="16"/>
  <c r="D97" i="16"/>
  <c r="D101" i="16"/>
  <c r="D106" i="16"/>
  <c r="D111" i="16"/>
  <c r="D145" i="16"/>
  <c r="D144" i="16" s="1"/>
  <c r="H27" i="16"/>
  <c r="H29" i="16"/>
  <c r="H80" i="16"/>
  <c r="H82" i="16"/>
  <c r="H116" i="16"/>
  <c r="H121" i="16"/>
  <c r="D119" i="16"/>
  <c r="D118" i="16" s="1"/>
  <c r="O130" i="2"/>
  <c r="N260" i="2"/>
  <c r="O260" i="2"/>
  <c r="M260" i="2"/>
  <c r="L260" i="2"/>
  <c r="K260" i="2"/>
  <c r="J260" i="2"/>
  <c r="I260" i="2"/>
  <c r="H260" i="2"/>
  <c r="G260" i="2"/>
  <c r="F260" i="2"/>
  <c r="E260" i="2"/>
  <c r="D260" i="2"/>
  <c r="C260" i="2"/>
  <c r="O251" i="2"/>
  <c r="O246" i="2"/>
  <c r="O212" i="2"/>
  <c r="O210" i="2"/>
  <c r="O159" i="2"/>
  <c r="O157" i="2"/>
  <c r="B135" i="2"/>
  <c r="O121" i="2"/>
  <c r="O116" i="2"/>
  <c r="O82" i="2"/>
  <c r="O80" i="2"/>
  <c r="O29" i="2"/>
  <c r="O27" i="2"/>
  <c r="O251" i="1"/>
  <c r="O246" i="1"/>
  <c r="O212" i="1"/>
  <c r="O210" i="1"/>
  <c r="O159" i="1"/>
  <c r="O157" i="1"/>
  <c r="B135" i="1"/>
  <c r="O121" i="1"/>
  <c r="O116" i="1"/>
  <c r="O82" i="1"/>
  <c r="O80" i="1"/>
  <c r="O29" i="1"/>
  <c r="O27" i="1"/>
  <c r="D62" i="27"/>
  <c r="D132" i="19"/>
  <c r="D131" i="24"/>
  <c r="D131" i="18"/>
  <c r="D131" i="21"/>
  <c r="D31" i="26"/>
  <c r="D131" i="26" s="1"/>
  <c r="D72" i="16"/>
  <c r="D94" i="16"/>
  <c r="D72" i="18"/>
  <c r="D84" i="18"/>
  <c r="D138" i="18" s="1"/>
  <c r="D62" i="19"/>
  <c r="H137" i="19"/>
  <c r="D31" i="22"/>
  <c r="D131" i="22" s="1"/>
  <c r="D9" i="22"/>
  <c r="D72" i="25"/>
  <c r="D72" i="26"/>
  <c r="G22" i="2"/>
  <c r="M14" i="2"/>
  <c r="D175" i="1"/>
  <c r="G45" i="17" s="1"/>
  <c r="F45" i="17" s="1"/>
  <c r="K111" i="2"/>
  <c r="E106" i="2"/>
  <c r="C188" i="2"/>
  <c r="C184" i="2"/>
  <c r="C173" i="2"/>
  <c r="K22" i="2"/>
  <c r="I14" i="2"/>
  <c r="C20" i="2"/>
  <c r="G14" i="2"/>
  <c r="C14" i="2"/>
  <c r="I106" i="2"/>
  <c r="G63" i="2"/>
  <c r="G62" i="2" s="1"/>
  <c r="C149" i="2"/>
  <c r="C146" i="2"/>
  <c r="C244" i="2"/>
  <c r="C237" i="2"/>
  <c r="C189" i="2"/>
  <c r="C185" i="2"/>
  <c r="C22" i="2"/>
  <c r="C200" i="2"/>
  <c r="C199" i="2" s="1"/>
  <c r="K119" i="2"/>
  <c r="K118" i="2" s="1"/>
  <c r="C111" i="2"/>
  <c r="C233" i="1"/>
  <c r="G103" i="16" s="1"/>
  <c r="M111" i="2"/>
  <c r="I111" i="2"/>
  <c r="E111" i="2"/>
  <c r="K106" i="2"/>
  <c r="G106" i="2"/>
  <c r="K101" i="2"/>
  <c r="M57" i="2"/>
  <c r="I57" i="2"/>
  <c r="E57" i="2"/>
  <c r="O74" i="1"/>
  <c r="C190" i="2"/>
  <c r="C250" i="2"/>
  <c r="C249" i="2" s="1"/>
  <c r="C248" i="2" s="1"/>
  <c r="H195" i="2"/>
  <c r="C239" i="2"/>
  <c r="C235" i="2"/>
  <c r="C198" i="2"/>
  <c r="C194" i="2"/>
  <c r="C106" i="2"/>
  <c r="C196" i="2"/>
  <c r="C226" i="2"/>
  <c r="G119" i="2"/>
  <c r="G118" i="2" s="1"/>
  <c r="M119" i="2"/>
  <c r="M118" i="2" s="1"/>
  <c r="I119" i="2"/>
  <c r="I118" i="2" s="1"/>
  <c r="G92" i="16"/>
  <c r="F92" i="16" s="1"/>
  <c r="M14" i="1"/>
  <c r="I232" i="1"/>
  <c r="C243" i="1"/>
  <c r="C164" i="1"/>
  <c r="G34" i="16" s="1"/>
  <c r="C196" i="1"/>
  <c r="G66" i="16" s="1"/>
  <c r="F66" i="16" s="1"/>
  <c r="C204" i="1"/>
  <c r="G74" i="16" s="1"/>
  <c r="C69" i="1"/>
  <c r="E119" i="1"/>
  <c r="E118" i="1" s="1"/>
  <c r="C219" i="2"/>
  <c r="G85" i="2"/>
  <c r="C101" i="2"/>
  <c r="C73" i="2"/>
  <c r="C72" i="2" s="1"/>
  <c r="F198" i="2"/>
  <c r="F63" i="2"/>
  <c r="F62" i="2" s="1"/>
  <c r="F188" i="2"/>
  <c r="H57" i="2"/>
  <c r="M185" i="2"/>
  <c r="F184" i="2"/>
  <c r="C183" i="2"/>
  <c r="I182" i="2"/>
  <c r="C181" i="2"/>
  <c r="C180" i="2"/>
  <c r="C179" i="2"/>
  <c r="C177" i="2"/>
  <c r="C176" i="2"/>
  <c r="G175" i="2"/>
  <c r="C172" i="2"/>
  <c r="M32" i="2"/>
  <c r="K32" i="2"/>
  <c r="K31" i="2" s="1"/>
  <c r="C32" i="2"/>
  <c r="O41" i="2"/>
  <c r="M233" i="2"/>
  <c r="G101" i="2"/>
  <c r="I97" i="2"/>
  <c r="E178" i="2"/>
  <c r="J170" i="2"/>
  <c r="E32" i="2"/>
  <c r="G205" i="1"/>
  <c r="G75" i="20" s="1"/>
  <c r="F75" i="20" s="1"/>
  <c r="K225" i="1"/>
  <c r="G95" i="24" s="1"/>
  <c r="E143" i="1"/>
  <c r="N169" i="1"/>
  <c r="O169" i="1" s="1"/>
  <c r="E171" i="1"/>
  <c r="G41" i="18" s="1"/>
  <c r="F41" i="18" s="1"/>
  <c r="C175" i="1"/>
  <c r="G45" i="16" s="1"/>
  <c r="F45" i="16" s="1"/>
  <c r="D186" i="1"/>
  <c r="G56" i="17" s="1"/>
  <c r="K190" i="1"/>
  <c r="G60" i="24" s="1"/>
  <c r="F60" i="24" s="1"/>
  <c r="E209" i="1"/>
  <c r="G79" i="18" s="1"/>
  <c r="F79" i="18" s="1"/>
  <c r="G218" i="1"/>
  <c r="G88" i="20" s="1"/>
  <c r="H220" i="1"/>
  <c r="G90" i="21" s="1"/>
  <c r="I234" i="1"/>
  <c r="G104" i="22" s="1"/>
  <c r="F104" i="22" s="1"/>
  <c r="I238" i="1"/>
  <c r="G108" i="22" s="1"/>
  <c r="F108" i="22" s="1"/>
  <c r="E239" i="1"/>
  <c r="G109" i="18" s="1"/>
  <c r="F109" i="18" s="1"/>
  <c r="G240" i="1"/>
  <c r="G110" i="20" s="1"/>
  <c r="F110" i="20" s="1"/>
  <c r="F243" i="1"/>
  <c r="G113" i="19" s="1"/>
  <c r="F113" i="19" s="1"/>
  <c r="O92" i="1"/>
  <c r="O42" i="1"/>
  <c r="O113" i="1"/>
  <c r="C20" i="1"/>
  <c r="C111" i="1"/>
  <c r="I180" i="2"/>
  <c r="K170" i="2"/>
  <c r="C170" i="2"/>
  <c r="I168" i="2"/>
  <c r="C166" i="2"/>
  <c r="J238" i="2"/>
  <c r="E234" i="2"/>
  <c r="J233" i="2"/>
  <c r="L232" i="2"/>
  <c r="C228" i="2"/>
  <c r="C229" i="2"/>
  <c r="F228" i="2"/>
  <c r="H226" i="2"/>
  <c r="H180" i="2"/>
  <c r="L178" i="2"/>
  <c r="D174" i="2"/>
  <c r="O38" i="2"/>
  <c r="D170" i="2"/>
  <c r="C167" i="2"/>
  <c r="H141" i="2"/>
  <c r="H140" i="2" s="1"/>
  <c r="L235" i="2"/>
  <c r="C223" i="2"/>
  <c r="I177" i="2"/>
  <c r="E173" i="2"/>
  <c r="H165" i="2"/>
  <c r="M167" i="2"/>
  <c r="G237" i="2"/>
  <c r="E233" i="2"/>
  <c r="L225" i="2"/>
  <c r="F179" i="2"/>
  <c r="E175" i="2"/>
  <c r="D167" i="2"/>
  <c r="C165" i="2"/>
  <c r="O11" i="2"/>
  <c r="O10" i="2" s="1"/>
  <c r="N221" i="2"/>
  <c r="O221" i="2" s="1"/>
  <c r="C91" i="27" s="1"/>
  <c r="E91" i="27" s="1"/>
  <c r="N153" i="2"/>
  <c r="O153" i="2" s="1"/>
  <c r="C23" i="19" s="1"/>
  <c r="C149" i="1"/>
  <c r="G19" i="16" s="1"/>
  <c r="F19" i="16" s="1"/>
  <c r="C194" i="1"/>
  <c r="G64" i="16" s="1"/>
  <c r="F64" i="16" s="1"/>
  <c r="C220" i="1"/>
  <c r="G90" i="16" s="1"/>
  <c r="C240" i="1"/>
  <c r="G110" i="16" s="1"/>
  <c r="F110" i="16" s="1"/>
  <c r="D185" i="1"/>
  <c r="G55" i="17" s="1"/>
  <c r="F55" i="17" s="1"/>
  <c r="D234" i="1"/>
  <c r="G104" i="17" s="1"/>
  <c r="F104" i="17" s="1"/>
  <c r="E170" i="1"/>
  <c r="G40" i="18" s="1"/>
  <c r="F40" i="18" s="1"/>
  <c r="E216" i="1"/>
  <c r="G86" i="18" s="1"/>
  <c r="F86" i="18" s="1"/>
  <c r="F146" i="1"/>
  <c r="G16" i="19" s="1"/>
  <c r="F16" i="19" s="1"/>
  <c r="F218" i="1"/>
  <c r="G88" i="19" s="1"/>
  <c r="F88" i="19" s="1"/>
  <c r="G219" i="1"/>
  <c r="G89" i="20" s="1"/>
  <c r="H190" i="1"/>
  <c r="G60" i="21" s="1"/>
  <c r="I151" i="1"/>
  <c r="I150" i="1" s="1"/>
  <c r="I195" i="1"/>
  <c r="G65" i="22" s="1"/>
  <c r="F65" i="22" s="1"/>
  <c r="I242" i="1"/>
  <c r="G112" i="22" s="1"/>
  <c r="M240" i="1"/>
  <c r="G110" i="26" s="1"/>
  <c r="F110" i="26" s="1"/>
  <c r="I154" i="1"/>
  <c r="G24" i="22" s="1"/>
  <c r="F24" i="22" s="1"/>
  <c r="F155" i="1"/>
  <c r="G25" i="19" s="1"/>
  <c r="F25" i="19" s="1"/>
  <c r="I164" i="1"/>
  <c r="G34" i="22" s="1"/>
  <c r="F34" i="22" s="1"/>
  <c r="D164" i="1"/>
  <c r="G34" i="17" s="1"/>
  <c r="F34" i="17" s="1"/>
  <c r="J166" i="1"/>
  <c r="G36" i="23" s="1"/>
  <c r="F36" i="23" s="1"/>
  <c r="F166" i="1"/>
  <c r="G36" i="19" s="1"/>
  <c r="F36" i="19" s="1"/>
  <c r="F168" i="1"/>
  <c r="G38" i="19" s="1"/>
  <c r="G177" i="1"/>
  <c r="G47" i="20" s="1"/>
  <c r="F47" i="20" s="1"/>
  <c r="J179" i="1"/>
  <c r="G49" i="23" s="1"/>
  <c r="F49" i="23" s="1"/>
  <c r="I180" i="1"/>
  <c r="G50" i="22" s="1"/>
  <c r="F50" i="22" s="1"/>
  <c r="K181" i="1"/>
  <c r="G51" i="24" s="1"/>
  <c r="F51" i="24" s="1"/>
  <c r="J182" i="1"/>
  <c r="G52" i="23" s="1"/>
  <c r="D182" i="1"/>
  <c r="G52" i="17" s="1"/>
  <c r="F52" i="17" s="1"/>
  <c r="F184" i="1"/>
  <c r="G54" i="19" s="1"/>
  <c r="F54" i="19" s="1"/>
  <c r="G197" i="1"/>
  <c r="G67" i="20" s="1"/>
  <c r="F67" i="20" s="1"/>
  <c r="J200" i="1"/>
  <c r="I204" i="1"/>
  <c r="G74" i="22" s="1"/>
  <c r="K205" i="1"/>
  <c r="G75" i="24" s="1"/>
  <c r="F75" i="24" s="1"/>
  <c r="J206" i="1"/>
  <c r="D206" i="1"/>
  <c r="D208" i="1"/>
  <c r="G78" i="17" s="1"/>
  <c r="F78" i="17" s="1"/>
  <c r="E223" i="1"/>
  <c r="G93" i="18" s="1"/>
  <c r="F93" i="18" s="1"/>
  <c r="F226" i="1"/>
  <c r="G96" i="19" s="1"/>
  <c r="F96" i="19" s="1"/>
  <c r="H228" i="1"/>
  <c r="F229" i="1"/>
  <c r="G99" i="19" s="1"/>
  <c r="F99" i="19" s="1"/>
  <c r="H230" i="1"/>
  <c r="G100" i="21" s="1"/>
  <c r="F100" i="21" s="1"/>
  <c r="E232" i="1"/>
  <c r="N244" i="1"/>
  <c r="G114" i="27" s="1"/>
  <c r="F114" i="27" s="1"/>
  <c r="H250" i="1"/>
  <c r="N182" i="2"/>
  <c r="O182" i="2" s="1"/>
  <c r="I225" i="1"/>
  <c r="G95" i="22" s="1"/>
  <c r="F95" i="22" s="1"/>
  <c r="F73" i="2"/>
  <c r="F72" i="2" s="1"/>
  <c r="K73" i="2"/>
  <c r="K72" i="2" s="1"/>
  <c r="L32" i="2"/>
  <c r="H164" i="2"/>
  <c r="G32" i="2"/>
  <c r="G31" i="2" s="1"/>
  <c r="L163" i="2"/>
  <c r="K143" i="1"/>
  <c r="K142" i="1" s="1"/>
  <c r="K145" i="1"/>
  <c r="G15" i="24" s="1"/>
  <c r="H151" i="1"/>
  <c r="H150" i="1" s="1"/>
  <c r="K154" i="1"/>
  <c r="G24" i="24" s="1"/>
  <c r="F24" i="24" s="1"/>
  <c r="G155" i="1"/>
  <c r="G25" i="20" s="1"/>
  <c r="F25" i="20" s="1"/>
  <c r="L168" i="1"/>
  <c r="G38" i="25" s="1"/>
  <c r="F38" i="25" s="1"/>
  <c r="H169" i="1"/>
  <c r="J170" i="1"/>
  <c r="G40" i="23" s="1"/>
  <c r="F40" i="23" s="1"/>
  <c r="M175" i="1"/>
  <c r="G45" i="26" s="1"/>
  <c r="F45" i="26" s="1"/>
  <c r="H175" i="1"/>
  <c r="G45" i="21" s="1"/>
  <c r="F45" i="21" s="1"/>
  <c r="G176" i="1"/>
  <c r="G46" i="20" s="1"/>
  <c r="F46" i="20" s="1"/>
  <c r="J178" i="1"/>
  <c r="G48" i="23" s="1"/>
  <c r="J183" i="1"/>
  <c r="G53" i="23" s="1"/>
  <c r="I184" i="1"/>
  <c r="G54" i="22" s="1"/>
  <c r="F185" i="1"/>
  <c r="G55" i="19" s="1"/>
  <c r="F55" i="19" s="1"/>
  <c r="I186" i="1"/>
  <c r="G56" i="22" s="1"/>
  <c r="L195" i="1"/>
  <c r="G65" i="25" s="1"/>
  <c r="F195" i="1"/>
  <c r="G65" i="19" s="1"/>
  <c r="G196" i="1"/>
  <c r="G66" i="20" s="1"/>
  <c r="J198" i="1"/>
  <c r="G68" i="23" s="1"/>
  <c r="J207" i="1"/>
  <c r="G77" i="23" s="1"/>
  <c r="F77" i="23" s="1"/>
  <c r="I208" i="1"/>
  <c r="G78" i="22" s="1"/>
  <c r="F78" i="22" s="1"/>
  <c r="H111" i="2"/>
  <c r="I101" i="2"/>
  <c r="E101" i="2"/>
  <c r="K229" i="2"/>
  <c r="J145" i="1"/>
  <c r="G15" i="23" s="1"/>
  <c r="N221" i="1"/>
  <c r="G91" i="27" s="1"/>
  <c r="J233" i="1"/>
  <c r="G103" i="23" s="1"/>
  <c r="F103" i="23" s="1"/>
  <c r="J243" i="1"/>
  <c r="G113" i="23" s="1"/>
  <c r="F113" i="23" s="1"/>
  <c r="F221" i="1"/>
  <c r="G91" i="19" s="1"/>
  <c r="F91" i="19" s="1"/>
  <c r="F242" i="1"/>
  <c r="G225" i="1"/>
  <c r="G95" i="20" s="1"/>
  <c r="F95" i="20" s="1"/>
  <c r="G250" i="1"/>
  <c r="G120" i="20" s="1"/>
  <c r="G145" i="20" s="1"/>
  <c r="G144" i="20" s="1"/>
  <c r="H232" i="1"/>
  <c r="G102" i="21" s="1"/>
  <c r="F102" i="21" s="1"/>
  <c r="I216" i="1"/>
  <c r="G86" i="22" s="1"/>
  <c r="F86" i="22" s="1"/>
  <c r="I243" i="1"/>
  <c r="G113" i="22" s="1"/>
  <c r="F113" i="22" s="1"/>
  <c r="J235" i="1"/>
  <c r="G105" i="23" s="1"/>
  <c r="F105" i="23" s="1"/>
  <c r="K235" i="1"/>
  <c r="G105" i="24" s="1"/>
  <c r="F105" i="24" s="1"/>
  <c r="N146" i="1"/>
  <c r="L149" i="1"/>
  <c r="G19" i="25" s="1"/>
  <c r="F19" i="25" s="1"/>
  <c r="L163" i="1"/>
  <c r="N171" i="1"/>
  <c r="G41" i="27" s="1"/>
  <c r="F41" i="27" s="1"/>
  <c r="L174" i="1"/>
  <c r="G44" i="25" s="1"/>
  <c r="L179" i="1"/>
  <c r="G49" i="25" s="1"/>
  <c r="F49" i="25" s="1"/>
  <c r="N188" i="1"/>
  <c r="L194" i="1"/>
  <c r="G64" i="25" s="1"/>
  <c r="N200" i="1"/>
  <c r="G70" i="27" s="1"/>
  <c r="F70" i="27" s="1"/>
  <c r="F69" i="27" s="1"/>
  <c r="F134" i="27" s="1"/>
  <c r="L200" i="1"/>
  <c r="L206" i="1"/>
  <c r="G76" i="25" s="1"/>
  <c r="N217" i="1"/>
  <c r="K217" i="1"/>
  <c r="K220" i="1"/>
  <c r="G90" i="24" s="1"/>
  <c r="F90" i="24" s="1"/>
  <c r="M226" i="1"/>
  <c r="G96" i="26" s="1"/>
  <c r="F96" i="26" s="1"/>
  <c r="J226" i="1"/>
  <c r="G96" i="23" s="1"/>
  <c r="K230" i="1"/>
  <c r="G100" i="24" s="1"/>
  <c r="F100" i="24" s="1"/>
  <c r="N237" i="1"/>
  <c r="J237" i="1"/>
  <c r="G107" i="23" s="1"/>
  <c r="F107" i="23" s="1"/>
  <c r="K240" i="1"/>
  <c r="G110" i="24" s="1"/>
  <c r="F110" i="24" s="1"/>
  <c r="I232" i="2"/>
  <c r="C230" i="2"/>
  <c r="K222" i="2"/>
  <c r="G208" i="2"/>
  <c r="E206" i="2"/>
  <c r="E172" i="2"/>
  <c r="E170" i="2"/>
  <c r="G164" i="2"/>
  <c r="C164" i="2"/>
  <c r="O112" i="2"/>
  <c r="E242" i="2"/>
  <c r="F240" i="2"/>
  <c r="G240" i="2"/>
  <c r="C232" i="2"/>
  <c r="O100" i="2"/>
  <c r="D230" i="2"/>
  <c r="L230" i="2"/>
  <c r="M222" i="2"/>
  <c r="J222" i="2"/>
  <c r="G220" i="2"/>
  <c r="H220" i="2"/>
  <c r="O86" i="2"/>
  <c r="F216" i="2"/>
  <c r="O78" i="2"/>
  <c r="J208" i="2"/>
  <c r="F206" i="2"/>
  <c r="O42" i="2"/>
  <c r="O40" i="2"/>
  <c r="H170" i="2"/>
  <c r="E169" i="2"/>
  <c r="G163" i="2"/>
  <c r="D243" i="2"/>
  <c r="G239" i="2"/>
  <c r="I239" i="2"/>
  <c r="H239" i="2"/>
  <c r="D223" i="2"/>
  <c r="E223" i="2"/>
  <c r="M223" i="2"/>
  <c r="E216" i="2"/>
  <c r="F207" i="2"/>
  <c r="L207" i="2"/>
  <c r="I207" i="2"/>
  <c r="H169" i="2"/>
  <c r="M164" i="2"/>
  <c r="M163" i="2"/>
  <c r="O99" i="2"/>
  <c r="G229" i="2"/>
  <c r="L221" i="2"/>
  <c r="C221" i="2"/>
  <c r="K221" i="2"/>
  <c r="D217" i="2"/>
  <c r="G217" i="2"/>
  <c r="H205" i="2"/>
  <c r="C205" i="2"/>
  <c r="F171" i="2"/>
  <c r="O33" i="2"/>
  <c r="H163" i="2"/>
  <c r="C169" i="2"/>
  <c r="I220" i="2"/>
  <c r="J240" i="2"/>
  <c r="I85" i="2"/>
  <c r="E260" i="1"/>
  <c r="N243" i="2"/>
  <c r="O243" i="2" s="1"/>
  <c r="D111" i="2"/>
  <c r="N217" i="2"/>
  <c r="O217" i="2" s="1"/>
  <c r="C87" i="20" s="1"/>
  <c r="E87" i="20" s="1"/>
  <c r="M73" i="2"/>
  <c r="M72" i="2" s="1"/>
  <c r="G73" i="2"/>
  <c r="G72" i="2" s="1"/>
  <c r="E73" i="2"/>
  <c r="E72" i="2" s="1"/>
  <c r="H32" i="2"/>
  <c r="M170" i="2"/>
  <c r="I32" i="2"/>
  <c r="I31" i="2" s="1"/>
  <c r="N198" i="2"/>
  <c r="O198" i="2" s="1"/>
  <c r="C68" i="23" s="1"/>
  <c r="E68" i="23" s="1"/>
  <c r="N178" i="2"/>
  <c r="O178" i="2" s="1"/>
  <c r="C48" i="20" s="1"/>
  <c r="N147" i="2"/>
  <c r="O147" i="2" s="1"/>
  <c r="N238" i="2"/>
  <c r="O238" i="2" s="1"/>
  <c r="N194" i="2"/>
  <c r="O194" i="2" s="1"/>
  <c r="N174" i="2"/>
  <c r="O174" i="2" s="1"/>
  <c r="C44" i="21" s="1"/>
  <c r="E44" i="21" s="1"/>
  <c r="N151" i="2"/>
  <c r="N141" i="1"/>
  <c r="K141" i="1"/>
  <c r="L143" i="1"/>
  <c r="G13" i="25" s="1"/>
  <c r="M147" i="1"/>
  <c r="G17" i="26" s="1"/>
  <c r="F17" i="26" s="1"/>
  <c r="M148" i="1"/>
  <c r="N153" i="1"/>
  <c r="K153" i="1"/>
  <c r="L154" i="1"/>
  <c r="G24" i="25" s="1"/>
  <c r="M164" i="1"/>
  <c r="G34" i="26" s="1"/>
  <c r="F34" i="26" s="1"/>
  <c r="M165" i="1"/>
  <c r="G35" i="26" s="1"/>
  <c r="N168" i="1"/>
  <c r="G38" i="27" s="1"/>
  <c r="K168" i="1"/>
  <c r="G38" i="24" s="1"/>
  <c r="L169" i="1"/>
  <c r="G39" i="25" s="1"/>
  <c r="F39" i="25" s="1"/>
  <c r="N172" i="1"/>
  <c r="G42" i="27" s="1"/>
  <c r="K172" i="1"/>
  <c r="G42" i="24" s="1"/>
  <c r="L173" i="1"/>
  <c r="G43" i="25" s="1"/>
  <c r="F43" i="25" s="1"/>
  <c r="N176" i="1"/>
  <c r="G46" i="27" s="1"/>
  <c r="F46" i="27" s="1"/>
  <c r="K176" i="1"/>
  <c r="G46" i="24" s="1"/>
  <c r="L177" i="1"/>
  <c r="G47" i="25" s="1"/>
  <c r="F47" i="25" s="1"/>
  <c r="N180" i="1"/>
  <c r="K180" i="1"/>
  <c r="G50" i="24" s="1"/>
  <c r="L181" i="1"/>
  <c r="G51" i="25" s="1"/>
  <c r="F51" i="25" s="1"/>
  <c r="N184" i="1"/>
  <c r="K184" i="1"/>
  <c r="G54" i="24" s="1"/>
  <c r="F54" i="24" s="1"/>
  <c r="L185" i="1"/>
  <c r="G55" i="25" s="1"/>
  <c r="F55" i="25" s="1"/>
  <c r="N189" i="1"/>
  <c r="K189" i="1"/>
  <c r="G59" i="24" s="1"/>
  <c r="L190" i="1"/>
  <c r="N196" i="1"/>
  <c r="K196" i="1"/>
  <c r="L197" i="1"/>
  <c r="G67" i="25" s="1"/>
  <c r="F67" i="25" s="1"/>
  <c r="N204" i="1"/>
  <c r="K204" i="1"/>
  <c r="L205" i="1"/>
  <c r="G75" i="25" s="1"/>
  <c r="F75" i="25" s="1"/>
  <c r="N208" i="1"/>
  <c r="K208" i="1"/>
  <c r="G78" i="24" s="1"/>
  <c r="F78" i="24" s="1"/>
  <c r="L209" i="1"/>
  <c r="G79" i="25" s="1"/>
  <c r="F79" i="25" s="1"/>
  <c r="N218" i="1"/>
  <c r="L218" i="1"/>
  <c r="G88" i="25" s="1"/>
  <c r="F88" i="25" s="1"/>
  <c r="L219" i="1"/>
  <c r="G89" i="25" s="1"/>
  <c r="J219" i="1"/>
  <c r="G89" i="23" s="1"/>
  <c r="F89" i="23" s="1"/>
  <c r="M222" i="1"/>
  <c r="G92" i="26" s="1"/>
  <c r="K222" i="1"/>
  <c r="G92" i="24" s="1"/>
  <c r="F92" i="24" s="1"/>
  <c r="M223" i="1"/>
  <c r="G93" i="26" s="1"/>
  <c r="N228" i="1"/>
  <c r="L228" i="1"/>
  <c r="G98" i="25" s="1"/>
  <c r="L229" i="1"/>
  <c r="G99" i="25" s="1"/>
  <c r="F99" i="25" s="1"/>
  <c r="J229" i="1"/>
  <c r="M233" i="1"/>
  <c r="G103" i="26" s="1"/>
  <c r="K233" i="1"/>
  <c r="J234" i="1"/>
  <c r="G104" i="23" s="1"/>
  <c r="F104" i="23" s="1"/>
  <c r="M238" i="1"/>
  <c r="G108" i="26" s="1"/>
  <c r="K238" i="1"/>
  <c r="J239" i="1"/>
  <c r="G109" i="23" s="1"/>
  <c r="F109" i="23" s="1"/>
  <c r="M243" i="1"/>
  <c r="G113" i="26" s="1"/>
  <c r="F113" i="26" s="1"/>
  <c r="K243" i="1"/>
  <c r="G113" i="24" s="1"/>
  <c r="J244" i="1"/>
  <c r="G114" i="23" s="1"/>
  <c r="M145" i="1"/>
  <c r="M149" i="1"/>
  <c r="G19" i="26" s="1"/>
  <c r="M155" i="1"/>
  <c r="G25" i="26" s="1"/>
  <c r="M166" i="1"/>
  <c r="M170" i="1"/>
  <c r="G40" i="26" s="1"/>
  <c r="F40" i="26" s="1"/>
  <c r="M174" i="1"/>
  <c r="G44" i="26" s="1"/>
  <c r="M178" i="1"/>
  <c r="G48" i="26" s="1"/>
  <c r="F48" i="26" s="1"/>
  <c r="M182" i="1"/>
  <c r="G52" i="26" s="1"/>
  <c r="F52" i="26" s="1"/>
  <c r="M186" i="1"/>
  <c r="G56" i="26" s="1"/>
  <c r="M194" i="1"/>
  <c r="G64" i="26" s="1"/>
  <c r="M198" i="1"/>
  <c r="G68" i="26" s="1"/>
  <c r="F68" i="26" s="1"/>
  <c r="M206" i="1"/>
  <c r="G76" i="26" s="1"/>
  <c r="M216" i="1"/>
  <c r="G86" i="26" s="1"/>
  <c r="N220" i="1"/>
  <c r="G90" i="27" s="1"/>
  <c r="F90" i="27" s="1"/>
  <c r="L221" i="1"/>
  <c r="G91" i="25" s="1"/>
  <c r="F91" i="25" s="1"/>
  <c r="M225" i="1"/>
  <c r="N230" i="1"/>
  <c r="O230" i="1" s="1"/>
  <c r="L232" i="1"/>
  <c r="L237" i="1"/>
  <c r="G107" i="25" s="1"/>
  <c r="F107" i="25" s="1"/>
  <c r="L242" i="1"/>
  <c r="D136" i="27"/>
  <c r="D135" i="27"/>
  <c r="D72" i="27"/>
  <c r="D94" i="24"/>
  <c r="D84" i="24" s="1"/>
  <c r="D138" i="24" s="1"/>
  <c r="D94" i="25"/>
  <c r="D84" i="25"/>
  <c r="D138" i="25" s="1"/>
  <c r="D133" i="25"/>
  <c r="D132" i="25" s="1"/>
  <c r="D62" i="25"/>
  <c r="D62" i="26"/>
  <c r="D94" i="26"/>
  <c r="D84" i="26" s="1"/>
  <c r="D138" i="26"/>
  <c r="D132" i="27"/>
  <c r="D132" i="23"/>
  <c r="D62" i="23"/>
  <c r="D129" i="22"/>
  <c r="D72" i="21"/>
  <c r="D129" i="19"/>
  <c r="D72" i="19"/>
  <c r="D62" i="18"/>
  <c r="D72" i="17"/>
  <c r="D62" i="16"/>
  <c r="D260" i="1"/>
  <c r="I260" i="1"/>
  <c r="J260" i="1"/>
  <c r="K260" i="1"/>
  <c r="N209" i="2"/>
  <c r="O209" i="2" s="1"/>
  <c r="C79" i="17" s="1"/>
  <c r="N185" i="2"/>
  <c r="O185" i="2" s="1"/>
  <c r="C55" i="16" s="1"/>
  <c r="N177" i="2"/>
  <c r="O177" i="2" s="1"/>
  <c r="N169" i="2"/>
  <c r="O169" i="2" s="1"/>
  <c r="C39" i="16" s="1"/>
  <c r="E39" i="16" s="1"/>
  <c r="N242" i="2"/>
  <c r="O242" i="2" s="1"/>
  <c r="C112" i="23" s="1"/>
  <c r="E112" i="23" s="1"/>
  <c r="N148" i="2"/>
  <c r="O148" i="2" s="1"/>
  <c r="N226" i="2"/>
  <c r="N216" i="2"/>
  <c r="N237" i="2"/>
  <c r="N230" i="2"/>
  <c r="O230" i="2" s="1"/>
  <c r="C100" i="25" s="1"/>
  <c r="N222" i="2"/>
  <c r="O222" i="2" s="1"/>
  <c r="N207" i="2"/>
  <c r="O207" i="2" s="1"/>
  <c r="N197" i="2"/>
  <c r="N183" i="2"/>
  <c r="O183" i="2" s="1"/>
  <c r="C53" i="20" s="1"/>
  <c r="N175" i="2"/>
  <c r="O175" i="2" s="1"/>
  <c r="N167" i="2"/>
  <c r="N154" i="2"/>
  <c r="O154" i="2" s="1"/>
  <c r="C24" i="25" s="1"/>
  <c r="M234" i="1"/>
  <c r="G104" i="26" s="1"/>
  <c r="F104" i="26" s="1"/>
  <c r="M239" i="1"/>
  <c r="G109" i="26" s="1"/>
  <c r="F109" i="26" s="1"/>
  <c r="M244" i="1"/>
  <c r="F88" i="20"/>
  <c r="F76" i="16"/>
  <c r="F103" i="16"/>
  <c r="C23" i="23"/>
  <c r="E23" i="23" s="1"/>
  <c r="O244" i="1"/>
  <c r="G21" i="22"/>
  <c r="G39" i="27"/>
  <c r="F39" i="27" s="1"/>
  <c r="O221" i="1"/>
  <c r="C64" i="26"/>
  <c r="E64" i="26" s="1"/>
  <c r="G108" i="24"/>
  <c r="F108" i="24" s="1"/>
  <c r="G103" i="24"/>
  <c r="F103" i="24" s="1"/>
  <c r="G74" i="24"/>
  <c r="F74" i="24" s="1"/>
  <c r="F50" i="24"/>
  <c r="O172" i="1"/>
  <c r="O168" i="1"/>
  <c r="G23" i="24"/>
  <c r="F23" i="24" s="1"/>
  <c r="N140" i="1"/>
  <c r="C108" i="25"/>
  <c r="E108" i="25" s="1"/>
  <c r="C48" i="21"/>
  <c r="E48" i="21" s="1"/>
  <c r="C77" i="26"/>
  <c r="E77" i="26" s="1"/>
  <c r="C92" i="26"/>
  <c r="E92" i="26" s="1"/>
  <c r="C92" i="20"/>
  <c r="E92" i="20" s="1"/>
  <c r="C92" i="17"/>
  <c r="C100" i="20"/>
  <c r="C100" i="18"/>
  <c r="F21" i="22"/>
  <c r="F20" i="22" s="1"/>
  <c r="G69" i="27"/>
  <c r="G134" i="27" s="1"/>
  <c r="F42" i="27"/>
  <c r="C24" i="23"/>
  <c r="E24" i="23" s="1"/>
  <c r="C112" i="25"/>
  <c r="E112" i="25" s="1"/>
  <c r="C187" i="2"/>
  <c r="G100" i="27"/>
  <c r="C234" i="2"/>
  <c r="C218" i="2"/>
  <c r="F31" i="2"/>
  <c r="C141" i="1"/>
  <c r="C140" i="1" s="1"/>
  <c r="C10" i="1"/>
  <c r="D171" i="1"/>
  <c r="I179" i="1"/>
  <c r="C182" i="1"/>
  <c r="G52" i="16" s="1"/>
  <c r="C216" i="1"/>
  <c r="G86" i="16" s="1"/>
  <c r="F86" i="16" s="1"/>
  <c r="C101" i="1"/>
  <c r="C12" i="2"/>
  <c r="M143" i="2"/>
  <c r="M142" i="2" s="1"/>
  <c r="C143" i="2"/>
  <c r="C142" i="2" s="1"/>
  <c r="M151" i="2"/>
  <c r="M150" i="2" s="1"/>
  <c r="C151" i="2"/>
  <c r="C150" i="2" s="1"/>
  <c r="C155" i="2"/>
  <c r="K155" i="2"/>
  <c r="I166" i="2"/>
  <c r="C174" i="2"/>
  <c r="C178" i="2"/>
  <c r="C186" i="2"/>
  <c r="H186" i="2"/>
  <c r="C195" i="2"/>
  <c r="D195" i="2"/>
  <c r="C197" i="2"/>
  <c r="I197" i="2"/>
  <c r="K207" i="2"/>
  <c r="C207" i="2"/>
  <c r="H234" i="2"/>
  <c r="K238" i="2"/>
  <c r="C52" i="19"/>
  <c r="D84" i="16"/>
  <c r="D138" i="16" s="1"/>
  <c r="D128" i="16" s="1"/>
  <c r="D147" i="16" s="1"/>
  <c r="H130" i="26"/>
  <c r="H130" i="18"/>
  <c r="H139" i="26"/>
  <c r="H139" i="18"/>
  <c r="D62" i="24"/>
  <c r="D62" i="21"/>
  <c r="H137" i="25"/>
  <c r="H130" i="22"/>
  <c r="H130" i="21"/>
  <c r="H139" i="22"/>
  <c r="H139" i="21"/>
  <c r="F56" i="26"/>
  <c r="F76" i="26"/>
  <c r="F76" i="25"/>
  <c r="F64" i="26"/>
  <c r="C45" i="25"/>
  <c r="E45" i="25" s="1"/>
  <c r="C45" i="22"/>
  <c r="C45" i="18"/>
  <c r="C53" i="25"/>
  <c r="E53" i="25" s="1"/>
  <c r="C53" i="19"/>
  <c r="C18" i="25"/>
  <c r="E18" i="25" s="1"/>
  <c r="C18" i="17"/>
  <c r="E18" i="17" s="1"/>
  <c r="C39" i="27"/>
  <c r="E39" i="27" s="1"/>
  <c r="C39" i="17"/>
  <c r="C47" i="27"/>
  <c r="E47" i="27" s="1"/>
  <c r="C47" i="22"/>
  <c r="E47" i="22" s="1"/>
  <c r="C47" i="18"/>
  <c r="E47" i="18" s="1"/>
  <c r="C55" i="19"/>
  <c r="E55" i="19" s="1"/>
  <c r="C55" i="17"/>
  <c r="H55" i="17" s="1"/>
  <c r="C79" i="16"/>
  <c r="E79" i="16" s="1"/>
  <c r="G95" i="26"/>
  <c r="F95" i="26" s="1"/>
  <c r="G98" i="27"/>
  <c r="F98" i="27" s="1"/>
  <c r="F46" i="24"/>
  <c r="O176" i="1"/>
  <c r="G18" i="26"/>
  <c r="F18" i="26" s="1"/>
  <c r="C44" i="25"/>
  <c r="C44" i="18"/>
  <c r="E44" i="18" s="1"/>
  <c r="C44" i="17"/>
  <c r="C64" i="27"/>
  <c r="C64" i="17"/>
  <c r="E64" i="17" s="1"/>
  <c r="C64" i="16"/>
  <c r="E64" i="16" s="1"/>
  <c r="C64" i="19"/>
  <c r="E64" i="19" s="1"/>
  <c r="C64" i="23"/>
  <c r="C108" i="27"/>
  <c r="E108" i="27" s="1"/>
  <c r="C108" i="24"/>
  <c r="E108" i="24" s="1"/>
  <c r="C108" i="21"/>
  <c r="E108" i="21" s="1"/>
  <c r="C108" i="20"/>
  <c r="E108" i="20" s="1"/>
  <c r="C108" i="19"/>
  <c r="E108" i="19" s="1"/>
  <c r="C113" i="16"/>
  <c r="E113" i="16" s="1"/>
  <c r="G87" i="24"/>
  <c r="F87" i="24" s="1"/>
  <c r="F44" i="25"/>
  <c r="O171" i="1"/>
  <c r="G33" i="25"/>
  <c r="F33" i="25" s="1"/>
  <c r="G249" i="1"/>
  <c r="G248" i="1" s="1"/>
  <c r="F56" i="22"/>
  <c r="G13" i="24"/>
  <c r="F13" i="24" s="1"/>
  <c r="F12" i="24" s="1"/>
  <c r="C52" i="18"/>
  <c r="C52" i="23"/>
  <c r="C52" i="17"/>
  <c r="E52" i="17" s="1"/>
  <c r="C52" i="24"/>
  <c r="E52" i="24" s="1"/>
  <c r="C52" i="16"/>
  <c r="E52" i="16" s="1"/>
  <c r="G76" i="17"/>
  <c r="G76" i="23"/>
  <c r="F76" i="23" s="1"/>
  <c r="F38" i="19"/>
  <c r="F74" i="16"/>
  <c r="F34" i="16"/>
  <c r="G113" i="16"/>
  <c r="F113" i="16" s="1"/>
  <c r="G102" i="22"/>
  <c r="F102" i="22" s="1"/>
  <c r="F38" i="27"/>
  <c r="F86" i="26"/>
  <c r="C47" i="23"/>
  <c r="E47" i="23" s="1"/>
  <c r="C53" i="23"/>
  <c r="E53" i="23" s="1"/>
  <c r="C108" i="18"/>
  <c r="E108" i="18" s="1"/>
  <c r="G112" i="25"/>
  <c r="F112" i="25" s="1"/>
  <c r="C64" i="22"/>
  <c r="E64" i="22" s="1"/>
  <c r="G102" i="25"/>
  <c r="G21" i="21"/>
  <c r="G20" i="21" s="1"/>
  <c r="G20" i="22"/>
  <c r="C44" i="26"/>
  <c r="E44" i="26" s="1"/>
  <c r="F15" i="24"/>
  <c r="C112" i="26"/>
  <c r="F91" i="27"/>
  <c r="C193" i="2"/>
  <c r="C192" i="2" s="1"/>
  <c r="G11" i="16"/>
  <c r="G10" i="16" s="1"/>
  <c r="E44" i="17"/>
  <c r="F24" i="25"/>
  <c r="F89" i="25"/>
  <c r="F65" i="19"/>
  <c r="F74" i="22"/>
  <c r="F76" i="17"/>
  <c r="E52" i="23"/>
  <c r="E52" i="18"/>
  <c r="F15" i="23"/>
  <c r="E55" i="17"/>
  <c r="D142" i="1" l="1"/>
  <c r="G13" i="17"/>
  <c r="F13" i="17" s="1"/>
  <c r="F12" i="17" s="1"/>
  <c r="C112" i="18"/>
  <c r="C112" i="19"/>
  <c r="O220" i="1"/>
  <c r="C53" i="17"/>
  <c r="C48" i="19"/>
  <c r="D194" i="1"/>
  <c r="G64" i="17" s="1"/>
  <c r="L148" i="2"/>
  <c r="D219" i="2"/>
  <c r="M106" i="2"/>
  <c r="J73" i="2"/>
  <c r="J72" i="2" s="1"/>
  <c r="N111" i="2"/>
  <c r="C79" i="26"/>
  <c r="E79" i="26" s="1"/>
  <c r="H52" i="17"/>
  <c r="C55" i="20"/>
  <c r="L142" i="1"/>
  <c r="M151" i="1"/>
  <c r="L85" i="2"/>
  <c r="M22" i="2"/>
  <c r="M9" i="2" s="1"/>
  <c r="E63" i="2"/>
  <c r="M63" i="2"/>
  <c r="M62" i="2" s="1"/>
  <c r="L227" i="1"/>
  <c r="C55" i="25"/>
  <c r="H55" i="25" s="1"/>
  <c r="J14" i="1"/>
  <c r="F32" i="1"/>
  <c r="I32" i="1"/>
  <c r="L73" i="1"/>
  <c r="L72" i="1" s="1"/>
  <c r="K85" i="1"/>
  <c r="K97" i="1"/>
  <c r="H97" i="1"/>
  <c r="N97" i="1"/>
  <c r="F101" i="1"/>
  <c r="G97" i="25"/>
  <c r="E79" i="17"/>
  <c r="E64" i="27"/>
  <c r="H64" i="16"/>
  <c r="E64" i="23"/>
  <c r="H39" i="27"/>
  <c r="H55" i="19"/>
  <c r="C53" i="24"/>
  <c r="E53" i="24" s="1"/>
  <c r="C53" i="27"/>
  <c r="E53" i="27" s="1"/>
  <c r="C53" i="21"/>
  <c r="E53" i="21" s="1"/>
  <c r="C53" i="22"/>
  <c r="E53" i="22" s="1"/>
  <c r="C53" i="26"/>
  <c r="E53" i="26" s="1"/>
  <c r="C53" i="18"/>
  <c r="E53" i="18" s="1"/>
  <c r="C53" i="16"/>
  <c r="E53" i="16" s="1"/>
  <c r="C77" i="20"/>
  <c r="C77" i="16"/>
  <c r="E77" i="16" s="1"/>
  <c r="C77" i="19"/>
  <c r="C100" i="26"/>
  <c r="E100" i="26" s="1"/>
  <c r="C100" i="22"/>
  <c r="E100" i="22" s="1"/>
  <c r="C100" i="23"/>
  <c r="E100" i="23" s="1"/>
  <c r="C100" i="16"/>
  <c r="C18" i="19"/>
  <c r="E18" i="19" s="1"/>
  <c r="C18" i="20"/>
  <c r="E18" i="20" s="1"/>
  <c r="C18" i="16"/>
  <c r="C39" i="19"/>
  <c r="E39" i="19" s="1"/>
  <c r="C39" i="20"/>
  <c r="C55" i="23"/>
  <c r="E55" i="23" s="1"/>
  <c r="C55" i="27"/>
  <c r="E55" i="27" s="1"/>
  <c r="C55" i="21"/>
  <c r="E55" i="21" s="1"/>
  <c r="C55" i="22"/>
  <c r="C55" i="26"/>
  <c r="E55" i="26" s="1"/>
  <c r="C55" i="18"/>
  <c r="C55" i="24"/>
  <c r="G99" i="23"/>
  <c r="G50" i="27"/>
  <c r="F50" i="27" s="1"/>
  <c r="O180" i="1"/>
  <c r="G23" i="27"/>
  <c r="F23" i="27" s="1"/>
  <c r="O153" i="1"/>
  <c r="G11" i="24"/>
  <c r="G10" i="24" s="1"/>
  <c r="K140" i="1"/>
  <c r="O151" i="2"/>
  <c r="C21" i="22" s="1"/>
  <c r="E21" i="22" s="1"/>
  <c r="E20" i="22" s="1"/>
  <c r="N150" i="2"/>
  <c r="C64" i="25"/>
  <c r="E64" i="25" s="1"/>
  <c r="C64" i="20"/>
  <c r="E64" i="20" s="1"/>
  <c r="C64" i="21"/>
  <c r="E64" i="21" s="1"/>
  <c r="C64" i="24"/>
  <c r="E64" i="24" s="1"/>
  <c r="C64" i="18"/>
  <c r="E64" i="18" s="1"/>
  <c r="O237" i="1"/>
  <c r="G107" i="27"/>
  <c r="F107" i="27" s="1"/>
  <c r="O217" i="1"/>
  <c r="G87" i="27"/>
  <c r="F87" i="27" s="1"/>
  <c r="F64" i="25"/>
  <c r="H64" i="25"/>
  <c r="G13" i="18"/>
  <c r="E142" i="1"/>
  <c r="C24" i="27"/>
  <c r="E24" i="27" s="1"/>
  <c r="C24" i="22"/>
  <c r="E24" i="22" s="1"/>
  <c r="C24" i="17"/>
  <c r="C45" i="23"/>
  <c r="E45" i="23" s="1"/>
  <c r="C45" i="21"/>
  <c r="E45" i="21" s="1"/>
  <c r="C45" i="17"/>
  <c r="C92" i="25"/>
  <c r="C92" i="21"/>
  <c r="O237" i="2"/>
  <c r="N236" i="2"/>
  <c r="C47" i="21"/>
  <c r="C47" i="26"/>
  <c r="C79" i="22"/>
  <c r="C79" i="20"/>
  <c r="E79" i="20" s="1"/>
  <c r="C79" i="19"/>
  <c r="F44" i="26"/>
  <c r="H44" i="26"/>
  <c r="O228" i="1"/>
  <c r="G11" i="27"/>
  <c r="O141" i="1"/>
  <c r="O140" i="1" s="1"/>
  <c r="C44" i="20"/>
  <c r="E44" i="20" s="1"/>
  <c r="C44" i="27"/>
  <c r="E44" i="27" s="1"/>
  <c r="C44" i="22"/>
  <c r="E44" i="22" s="1"/>
  <c r="C44" i="19"/>
  <c r="C44" i="24"/>
  <c r="E44" i="24" s="1"/>
  <c r="C44" i="16"/>
  <c r="C44" i="23"/>
  <c r="C108" i="16"/>
  <c r="E108" i="16" s="1"/>
  <c r="C108" i="26"/>
  <c r="E108" i="26" s="1"/>
  <c r="C108" i="22"/>
  <c r="C108" i="17"/>
  <c r="E108" i="17" s="1"/>
  <c r="C108" i="23"/>
  <c r="E108" i="23" s="1"/>
  <c r="C113" i="19"/>
  <c r="H113" i="19" s="1"/>
  <c r="C113" i="17"/>
  <c r="C113" i="18"/>
  <c r="E113" i="18" s="1"/>
  <c r="O146" i="1"/>
  <c r="G16" i="27"/>
  <c r="F16" i="27" s="1"/>
  <c r="H91" i="27"/>
  <c r="C52" i="25"/>
  <c r="E52" i="25" s="1"/>
  <c r="C52" i="27"/>
  <c r="E52" i="27" s="1"/>
  <c r="C52" i="20"/>
  <c r="E52" i="20" s="1"/>
  <c r="C52" i="21"/>
  <c r="E52" i="21" s="1"/>
  <c r="C52" i="22"/>
  <c r="E52" i="22" s="1"/>
  <c r="C52" i="26"/>
  <c r="G98" i="21"/>
  <c r="F98" i="21" s="1"/>
  <c r="G70" i="23"/>
  <c r="G69" i="23" s="1"/>
  <c r="G134" i="23" s="1"/>
  <c r="J199" i="1"/>
  <c r="F90" i="16"/>
  <c r="J141" i="1"/>
  <c r="G11" i="23" s="1"/>
  <c r="F141" i="1"/>
  <c r="L141" i="1"/>
  <c r="G11" i="25" s="1"/>
  <c r="G10" i="25" s="1"/>
  <c r="G141" i="1"/>
  <c r="D141" i="1"/>
  <c r="I141" i="1"/>
  <c r="M141" i="1"/>
  <c r="N143" i="1"/>
  <c r="O143" i="1" s="1"/>
  <c r="O142" i="1" s="1"/>
  <c r="O13" i="1"/>
  <c r="O12" i="1" s="1"/>
  <c r="J143" i="1"/>
  <c r="I143" i="1"/>
  <c r="H143" i="1"/>
  <c r="M143" i="1"/>
  <c r="C12" i="1"/>
  <c r="D14" i="1"/>
  <c r="F145" i="1"/>
  <c r="G15" i="19" s="1"/>
  <c r="L145" i="1"/>
  <c r="G15" i="25" s="1"/>
  <c r="I145" i="1"/>
  <c r="E145" i="1"/>
  <c r="G145" i="1"/>
  <c r="G15" i="20" s="1"/>
  <c r="N145" i="1"/>
  <c r="O145" i="1" s="1"/>
  <c r="E146" i="1"/>
  <c r="G16" i="18" s="1"/>
  <c r="F16" i="18" s="1"/>
  <c r="J146" i="1"/>
  <c r="O16" i="1"/>
  <c r="I146" i="1"/>
  <c r="G16" i="22" s="1"/>
  <c r="M146" i="1"/>
  <c r="G16" i="26" s="1"/>
  <c r="K146" i="1"/>
  <c r="L146" i="1"/>
  <c r="G16" i="25" s="1"/>
  <c r="F16" i="25" s="1"/>
  <c r="E147" i="1"/>
  <c r="G17" i="18" s="1"/>
  <c r="I147" i="1"/>
  <c r="G17" i="22" s="1"/>
  <c r="F17" i="22" s="1"/>
  <c r="G147" i="1"/>
  <c r="G17" i="20" s="1"/>
  <c r="F17" i="20" s="1"/>
  <c r="D147" i="1"/>
  <c r="G17" i="17" s="1"/>
  <c r="F17" i="17" s="1"/>
  <c r="H147" i="1"/>
  <c r="G17" i="21" s="1"/>
  <c r="F17" i="21" s="1"/>
  <c r="J147" i="1"/>
  <c r="G17" i="23" s="1"/>
  <c r="F17" i="23" s="1"/>
  <c r="L147" i="1"/>
  <c r="G17" i="25" s="1"/>
  <c r="O17" i="1"/>
  <c r="N147" i="1"/>
  <c r="O147" i="1" s="1"/>
  <c r="K147" i="1"/>
  <c r="G17" i="24" s="1"/>
  <c r="F17" i="24" s="1"/>
  <c r="F148" i="1"/>
  <c r="G18" i="19" s="1"/>
  <c r="N148" i="1"/>
  <c r="I148" i="1"/>
  <c r="G18" i="22" s="1"/>
  <c r="F18" i="22" s="1"/>
  <c r="J148" i="1"/>
  <c r="G18" i="23" s="1"/>
  <c r="F18" i="23" s="1"/>
  <c r="C148" i="1"/>
  <c r="G18" i="16" s="1"/>
  <c r="F18" i="16" s="1"/>
  <c r="O18" i="1"/>
  <c r="K148" i="1"/>
  <c r="G18" i="24" s="1"/>
  <c r="F18" i="24" s="1"/>
  <c r="D148" i="1"/>
  <c r="G18" i="17" s="1"/>
  <c r="F18" i="17" s="1"/>
  <c r="E148" i="1"/>
  <c r="G18" i="18" s="1"/>
  <c r="F18" i="18" s="1"/>
  <c r="G148" i="1"/>
  <c r="G18" i="20" s="1"/>
  <c r="H148" i="1"/>
  <c r="G18" i="21" s="1"/>
  <c r="F18" i="21" s="1"/>
  <c r="L148" i="1"/>
  <c r="G18" i="25" s="1"/>
  <c r="F18" i="25" s="1"/>
  <c r="O19" i="1"/>
  <c r="J149" i="1"/>
  <c r="G19" i="23" s="1"/>
  <c r="F19" i="23" s="1"/>
  <c r="H149" i="1"/>
  <c r="G19" i="21" s="1"/>
  <c r="F19" i="21" s="1"/>
  <c r="F149" i="1"/>
  <c r="G19" i="19" s="1"/>
  <c r="F19" i="19" s="1"/>
  <c r="I149" i="1"/>
  <c r="G19" i="22" s="1"/>
  <c r="D149" i="1"/>
  <c r="G19" i="17" s="1"/>
  <c r="E149" i="1"/>
  <c r="G19" i="18" s="1"/>
  <c r="F19" i="18" s="1"/>
  <c r="K149" i="1"/>
  <c r="G19" i="24" s="1"/>
  <c r="F19" i="24" s="1"/>
  <c r="N149" i="1"/>
  <c r="G151" i="1"/>
  <c r="D151" i="1"/>
  <c r="D150" i="1" s="1"/>
  <c r="E151" i="1"/>
  <c r="O21" i="1"/>
  <c r="O20" i="1" s="1"/>
  <c r="F151" i="1"/>
  <c r="N151" i="1"/>
  <c r="N150" i="1" s="1"/>
  <c r="L151" i="1"/>
  <c r="J151" i="1"/>
  <c r="J150" i="1" s="1"/>
  <c r="C151" i="1"/>
  <c r="K151" i="1"/>
  <c r="O23" i="1"/>
  <c r="J153" i="1"/>
  <c r="G23" i="23" s="1"/>
  <c r="F23" i="23" s="1"/>
  <c r="D153" i="1"/>
  <c r="G23" i="17" s="1"/>
  <c r="F153" i="1"/>
  <c r="G23" i="19" s="1"/>
  <c r="F23" i="19" s="1"/>
  <c r="L153" i="1"/>
  <c r="G23" i="25" s="1"/>
  <c r="F23" i="25" s="1"/>
  <c r="G153" i="1"/>
  <c r="G23" i="20" s="1"/>
  <c r="E153" i="1"/>
  <c r="G23" i="18" s="1"/>
  <c r="I153" i="1"/>
  <c r="G23" i="22" s="1"/>
  <c r="F23" i="22" s="1"/>
  <c r="M153" i="1"/>
  <c r="F154" i="1"/>
  <c r="G24" i="19" s="1"/>
  <c r="N154" i="1"/>
  <c r="G154" i="1"/>
  <c r="G24" i="20" s="1"/>
  <c r="F24" i="20" s="1"/>
  <c r="J154" i="1"/>
  <c r="G24" i="23" s="1"/>
  <c r="F24" i="23" s="1"/>
  <c r="E154" i="1"/>
  <c r="G24" i="18" s="1"/>
  <c r="F24" i="18" s="1"/>
  <c r="H154" i="1"/>
  <c r="G24" i="21" s="1"/>
  <c r="F24" i="21" s="1"/>
  <c r="M154" i="1"/>
  <c r="G24" i="26" s="1"/>
  <c r="F24" i="26" s="1"/>
  <c r="K155" i="1"/>
  <c r="H155" i="1"/>
  <c r="G25" i="21" s="1"/>
  <c r="D155" i="1"/>
  <c r="G25" i="17" s="1"/>
  <c r="F25" i="17" s="1"/>
  <c r="I155" i="1"/>
  <c r="J155" i="1"/>
  <c r="G25" i="23" s="1"/>
  <c r="F25" i="23" s="1"/>
  <c r="N155" i="1"/>
  <c r="C163" i="1"/>
  <c r="G33" i="16" s="1"/>
  <c r="F163" i="1"/>
  <c r="G33" i="19" s="1"/>
  <c r="F33" i="19" s="1"/>
  <c r="G163" i="1"/>
  <c r="G33" i="20" s="1"/>
  <c r="E163" i="1"/>
  <c r="G33" i="18" s="1"/>
  <c r="F33" i="18" s="1"/>
  <c r="M163" i="1"/>
  <c r="G33" i="26" s="1"/>
  <c r="F33" i="26" s="1"/>
  <c r="K163" i="1"/>
  <c r="G33" i="24" s="1"/>
  <c r="N163" i="1"/>
  <c r="D32" i="1"/>
  <c r="J164" i="1"/>
  <c r="G34" i="23" s="1"/>
  <c r="H164" i="1"/>
  <c r="G34" i="21" s="1"/>
  <c r="F34" i="21" s="1"/>
  <c r="F164" i="1"/>
  <c r="G34" i="19" s="1"/>
  <c r="F34" i="19" s="1"/>
  <c r="L164" i="1"/>
  <c r="G34" i="25" s="1"/>
  <c r="F34" i="25" s="1"/>
  <c r="G164" i="1"/>
  <c r="G34" i="20" s="1"/>
  <c r="F34" i="20" s="1"/>
  <c r="N164" i="1"/>
  <c r="G34" i="27" s="1"/>
  <c r="F34" i="27" s="1"/>
  <c r="K164" i="1"/>
  <c r="G34" i="24" s="1"/>
  <c r="J165" i="1"/>
  <c r="G35" i="23" s="1"/>
  <c r="F35" i="23" s="1"/>
  <c r="G165" i="1"/>
  <c r="G35" i="20" s="1"/>
  <c r="F35" i="20" s="1"/>
  <c r="K165" i="1"/>
  <c r="G35" i="24" s="1"/>
  <c r="F35" i="24" s="1"/>
  <c r="C165" i="1"/>
  <c r="G35" i="16" s="1"/>
  <c r="F35" i="16" s="1"/>
  <c r="E165" i="1"/>
  <c r="G35" i="18" s="1"/>
  <c r="F35" i="18" s="1"/>
  <c r="L165" i="1"/>
  <c r="G35" i="25" s="1"/>
  <c r="F35" i="25" s="1"/>
  <c r="E166" i="1"/>
  <c r="G36" i="18" s="1"/>
  <c r="F36" i="18" s="1"/>
  <c r="I166" i="1"/>
  <c r="G36" i="22" s="1"/>
  <c r="F36" i="22" s="1"/>
  <c r="G166" i="1"/>
  <c r="G36" i="20" s="1"/>
  <c r="D166" i="1"/>
  <c r="G36" i="17" s="1"/>
  <c r="F36" i="17" s="1"/>
  <c r="K166" i="1"/>
  <c r="G36" i="24" s="1"/>
  <c r="F36" i="24" s="1"/>
  <c r="H166" i="1"/>
  <c r="G36" i="21" s="1"/>
  <c r="L166" i="1"/>
  <c r="G36" i="25" s="1"/>
  <c r="F36" i="25" s="1"/>
  <c r="N166" i="1"/>
  <c r="O36" i="1"/>
  <c r="L167" i="1"/>
  <c r="G37" i="25" s="1"/>
  <c r="F37" i="25" s="1"/>
  <c r="G167" i="1"/>
  <c r="G37" i="20" s="1"/>
  <c r="F37" i="20" s="1"/>
  <c r="F167" i="1"/>
  <c r="G37" i="19" s="1"/>
  <c r="F37" i="19" s="1"/>
  <c r="C167" i="1"/>
  <c r="G37" i="16" s="1"/>
  <c r="F37" i="16" s="1"/>
  <c r="N167" i="1"/>
  <c r="H167" i="1"/>
  <c r="G37" i="21" s="1"/>
  <c r="F37" i="21" s="1"/>
  <c r="E167" i="1"/>
  <c r="G37" i="18" s="1"/>
  <c r="F37" i="18" s="1"/>
  <c r="J167" i="1"/>
  <c r="G37" i="23" s="1"/>
  <c r="M167" i="1"/>
  <c r="G37" i="26" s="1"/>
  <c r="F37" i="26" s="1"/>
  <c r="D168" i="1"/>
  <c r="G38" i="17" s="1"/>
  <c r="F38" i="17" s="1"/>
  <c r="I168" i="1"/>
  <c r="G38" i="22" s="1"/>
  <c r="F38" i="22" s="1"/>
  <c r="G168" i="1"/>
  <c r="G38" i="20" s="1"/>
  <c r="F38" i="20" s="1"/>
  <c r="M168" i="1"/>
  <c r="G38" i="26" s="1"/>
  <c r="C169" i="1"/>
  <c r="G39" i="16" s="1"/>
  <c r="F39" i="16" s="1"/>
  <c r="I169" i="1"/>
  <c r="G39" i="22" s="1"/>
  <c r="F39" i="22" s="1"/>
  <c r="E169" i="1"/>
  <c r="G39" i="18" s="1"/>
  <c r="F39" i="18" s="1"/>
  <c r="G169" i="1"/>
  <c r="G39" i="20" s="1"/>
  <c r="F39" i="20" s="1"/>
  <c r="O39" i="1"/>
  <c r="K169" i="1"/>
  <c r="G39" i="24" s="1"/>
  <c r="F169" i="1"/>
  <c r="G39" i="19" s="1"/>
  <c r="F39" i="19" s="1"/>
  <c r="D169" i="1"/>
  <c r="G39" i="17" s="1"/>
  <c r="F39" i="17" s="1"/>
  <c r="M169" i="1"/>
  <c r="G39" i="26" s="1"/>
  <c r="J169" i="1"/>
  <c r="G39" i="23" s="1"/>
  <c r="F39" i="23" s="1"/>
  <c r="D170" i="1"/>
  <c r="G40" i="17" s="1"/>
  <c r="F40" i="17" s="1"/>
  <c r="K170" i="1"/>
  <c r="G40" i="24" s="1"/>
  <c r="F40" i="24" s="1"/>
  <c r="I170" i="1"/>
  <c r="G40" i="22" s="1"/>
  <c r="F40" i="22" s="1"/>
  <c r="H170" i="1"/>
  <c r="G40" i="21" s="1"/>
  <c r="F40" i="21" s="1"/>
  <c r="L170" i="1"/>
  <c r="G40" i="25" s="1"/>
  <c r="F40" i="25" s="1"/>
  <c r="G170" i="1"/>
  <c r="G40" i="20" s="1"/>
  <c r="N170" i="1"/>
  <c r="O41" i="1"/>
  <c r="H171" i="1"/>
  <c r="G41" i="21" s="1"/>
  <c r="F41" i="21" s="1"/>
  <c r="G171" i="1"/>
  <c r="G41" i="20" s="1"/>
  <c r="F41" i="20" s="1"/>
  <c r="F171" i="1"/>
  <c r="G41" i="19" s="1"/>
  <c r="F41" i="19" s="1"/>
  <c r="J171" i="1"/>
  <c r="G41" i="23" s="1"/>
  <c r="F41" i="23" s="1"/>
  <c r="I171" i="1"/>
  <c r="G41" i="22" s="1"/>
  <c r="F41" i="22" s="1"/>
  <c r="M171" i="1"/>
  <c r="G41" i="26" s="1"/>
  <c r="F41" i="26" s="1"/>
  <c r="K171" i="1"/>
  <c r="G41" i="24" s="1"/>
  <c r="F41" i="24" s="1"/>
  <c r="L171" i="1"/>
  <c r="G41" i="25" s="1"/>
  <c r="C171" i="1"/>
  <c r="G41" i="16" s="1"/>
  <c r="F41" i="16" s="1"/>
  <c r="J172" i="1"/>
  <c r="G42" i="23" s="1"/>
  <c r="L172" i="1"/>
  <c r="G42" i="25" s="1"/>
  <c r="F42" i="25" s="1"/>
  <c r="H172" i="1"/>
  <c r="G42" i="21" s="1"/>
  <c r="F42" i="21" s="1"/>
  <c r="D172" i="1"/>
  <c r="G42" i="17" s="1"/>
  <c r="F42" i="17" s="1"/>
  <c r="E172" i="1"/>
  <c r="G42" i="18" s="1"/>
  <c r="F42" i="18" s="1"/>
  <c r="I172" i="1"/>
  <c r="G42" i="22" s="1"/>
  <c r="F42" i="22" s="1"/>
  <c r="G172" i="1"/>
  <c r="G42" i="20" s="1"/>
  <c r="F42" i="20" s="1"/>
  <c r="F172" i="1"/>
  <c r="G42" i="19" s="1"/>
  <c r="F42" i="19" s="1"/>
  <c r="M172" i="1"/>
  <c r="G42" i="26" s="1"/>
  <c r="F42" i="26" s="1"/>
  <c r="F173" i="1"/>
  <c r="G43" i="19" s="1"/>
  <c r="F43" i="19" s="1"/>
  <c r="C173" i="1"/>
  <c r="G43" i="16" s="1"/>
  <c r="F43" i="16" s="1"/>
  <c r="K173" i="1"/>
  <c r="G43" i="24" s="1"/>
  <c r="F43" i="24" s="1"/>
  <c r="D173" i="1"/>
  <c r="G43" i="17" s="1"/>
  <c r="F43" i="17" s="1"/>
  <c r="G173" i="1"/>
  <c r="G43" i="20" s="1"/>
  <c r="F43" i="20" s="1"/>
  <c r="H173" i="1"/>
  <c r="G43" i="21" s="1"/>
  <c r="F43" i="21" s="1"/>
  <c r="M173" i="1"/>
  <c r="G43" i="26" s="1"/>
  <c r="F43" i="26" s="1"/>
  <c r="J173" i="1"/>
  <c r="G43" i="23" s="1"/>
  <c r="O44" i="1"/>
  <c r="I174" i="1"/>
  <c r="G44" i="22" s="1"/>
  <c r="G174" i="1"/>
  <c r="G44" i="20" s="1"/>
  <c r="F44" i="20" s="1"/>
  <c r="J174" i="1"/>
  <c r="G44" i="23" s="1"/>
  <c r="F44" i="23" s="1"/>
  <c r="D174" i="1"/>
  <c r="G44" i="17" s="1"/>
  <c r="F44" i="17" s="1"/>
  <c r="E174" i="1"/>
  <c r="G44" i="18" s="1"/>
  <c r="F44" i="18" s="1"/>
  <c r="K174" i="1"/>
  <c r="G44" i="24" s="1"/>
  <c r="F44" i="24" s="1"/>
  <c r="F174" i="1"/>
  <c r="G44" i="19" s="1"/>
  <c r="F44" i="19" s="1"/>
  <c r="H174" i="1"/>
  <c r="G44" i="21" s="1"/>
  <c r="H44" i="21" s="1"/>
  <c r="N174" i="1"/>
  <c r="E175" i="1"/>
  <c r="G45" i="18" s="1"/>
  <c r="F45" i="18" s="1"/>
  <c r="N175" i="1"/>
  <c r="L175" i="1"/>
  <c r="G45" i="25" s="1"/>
  <c r="H45" i="25" s="1"/>
  <c r="J175" i="1"/>
  <c r="G45" i="23" s="1"/>
  <c r="F175" i="1"/>
  <c r="G45" i="19" s="1"/>
  <c r="F45" i="19" s="1"/>
  <c r="O45" i="1"/>
  <c r="I175" i="1"/>
  <c r="G45" i="22" s="1"/>
  <c r="F45" i="22" s="1"/>
  <c r="K175" i="1"/>
  <c r="G45" i="24" s="1"/>
  <c r="F45" i="24" s="1"/>
  <c r="H176" i="1"/>
  <c r="G46" i="21" s="1"/>
  <c r="F46" i="21" s="1"/>
  <c r="F176" i="1"/>
  <c r="G46" i="19" s="1"/>
  <c r="F46" i="19" s="1"/>
  <c r="D176" i="1"/>
  <c r="G46" i="17" s="1"/>
  <c r="F46" i="17" s="1"/>
  <c r="O46" i="1"/>
  <c r="I176" i="1"/>
  <c r="G46" i="22" s="1"/>
  <c r="F46" i="22" s="1"/>
  <c r="J176" i="1"/>
  <c r="G46" i="23" s="1"/>
  <c r="F46" i="23" s="1"/>
  <c r="L176" i="1"/>
  <c r="G46" i="25" s="1"/>
  <c r="F46" i="25" s="1"/>
  <c r="M176" i="1"/>
  <c r="G46" i="26" s="1"/>
  <c r="C177" i="1"/>
  <c r="G47" i="16" s="1"/>
  <c r="F47" i="16" s="1"/>
  <c r="D177" i="1"/>
  <c r="G47" i="17" s="1"/>
  <c r="F47" i="17" s="1"/>
  <c r="I177" i="1"/>
  <c r="G47" i="22" s="1"/>
  <c r="F47" i="22" s="1"/>
  <c r="E177" i="1"/>
  <c r="G47" i="18" s="1"/>
  <c r="K177" i="1"/>
  <c r="G47" i="24" s="1"/>
  <c r="F47" i="24" s="1"/>
  <c r="F177" i="1"/>
  <c r="G47" i="19" s="1"/>
  <c r="F47" i="19" s="1"/>
  <c r="N177" i="1"/>
  <c r="H177" i="1"/>
  <c r="G47" i="21" s="1"/>
  <c r="F47" i="21" s="1"/>
  <c r="M177" i="1"/>
  <c r="G47" i="26" s="1"/>
  <c r="F47" i="26" s="1"/>
  <c r="J177" i="1"/>
  <c r="G47" i="23" s="1"/>
  <c r="F178" i="1"/>
  <c r="G48" i="19" s="1"/>
  <c r="F48" i="19" s="1"/>
  <c r="K178" i="1"/>
  <c r="G48" i="24" s="1"/>
  <c r="D178" i="1"/>
  <c r="G48" i="17" s="1"/>
  <c r="F48" i="17" s="1"/>
  <c r="I178" i="1"/>
  <c r="G48" i="22" s="1"/>
  <c r="F48" i="22" s="1"/>
  <c r="H178" i="1"/>
  <c r="G48" i="21" s="1"/>
  <c r="F48" i="21" s="1"/>
  <c r="G178" i="1"/>
  <c r="G48" i="20" s="1"/>
  <c r="F48" i="20" s="1"/>
  <c r="N178" i="1"/>
  <c r="D179" i="1"/>
  <c r="G49" i="17" s="1"/>
  <c r="F49" i="17" s="1"/>
  <c r="G179" i="1"/>
  <c r="G49" i="20" s="1"/>
  <c r="F49" i="20" s="1"/>
  <c r="F179" i="1"/>
  <c r="G49" i="19" s="1"/>
  <c r="F49" i="19" s="1"/>
  <c r="M179" i="1"/>
  <c r="G49" i="26" s="1"/>
  <c r="K179" i="1"/>
  <c r="G49" i="24" s="1"/>
  <c r="F49" i="24" s="1"/>
  <c r="E179" i="1"/>
  <c r="G49" i="18" s="1"/>
  <c r="F49" i="18" s="1"/>
  <c r="N179" i="1"/>
  <c r="C179" i="1"/>
  <c r="G49" i="16" s="1"/>
  <c r="F49" i="16" s="1"/>
  <c r="O49" i="1"/>
  <c r="L180" i="1"/>
  <c r="G50" i="25" s="1"/>
  <c r="F50" i="25" s="1"/>
  <c r="H180" i="1"/>
  <c r="G50" i="21" s="1"/>
  <c r="F50" i="21" s="1"/>
  <c r="D180" i="1"/>
  <c r="G50" i="17" s="1"/>
  <c r="F50" i="17" s="1"/>
  <c r="G180" i="1"/>
  <c r="G50" i="20" s="1"/>
  <c r="F50" i="20" s="1"/>
  <c r="M180" i="1"/>
  <c r="G50" i="26" s="1"/>
  <c r="F50" i="26" s="1"/>
  <c r="G181" i="1"/>
  <c r="G51" i="20" s="1"/>
  <c r="F51" i="20" s="1"/>
  <c r="I181" i="1"/>
  <c r="G51" i="22" s="1"/>
  <c r="F51" i="22" s="1"/>
  <c r="F181" i="1"/>
  <c r="G51" i="19" s="1"/>
  <c r="F51" i="19" s="1"/>
  <c r="C181" i="1"/>
  <c r="G51" i="16" s="1"/>
  <c r="F51" i="16" s="1"/>
  <c r="E181" i="1"/>
  <c r="G51" i="18" s="1"/>
  <c r="F51" i="18" s="1"/>
  <c r="M181" i="1"/>
  <c r="G51" i="26" s="1"/>
  <c r="F51" i="26" s="1"/>
  <c r="J181" i="1"/>
  <c r="G51" i="23" s="1"/>
  <c r="I182" i="1"/>
  <c r="G52" i="22" s="1"/>
  <c r="F52" i="22" s="1"/>
  <c r="G182" i="1"/>
  <c r="G52" i="20" s="1"/>
  <c r="F52" i="20" s="1"/>
  <c r="K182" i="1"/>
  <c r="G52" i="24" s="1"/>
  <c r="H182" i="1"/>
  <c r="G52" i="21" s="1"/>
  <c r="L182" i="1"/>
  <c r="G52" i="25" s="1"/>
  <c r="F52" i="25" s="1"/>
  <c r="N182" i="1"/>
  <c r="E182" i="1"/>
  <c r="G52" i="18" s="1"/>
  <c r="L183" i="1"/>
  <c r="G53" i="25" s="1"/>
  <c r="F53" i="25" s="1"/>
  <c r="D183" i="1"/>
  <c r="G53" i="17" s="1"/>
  <c r="F53" i="17" s="1"/>
  <c r="M183" i="1"/>
  <c r="G53" i="26" s="1"/>
  <c r="C183" i="1"/>
  <c r="G53" i="16" s="1"/>
  <c r="N183" i="1"/>
  <c r="G53" i="27" s="1"/>
  <c r="F53" i="27" s="1"/>
  <c r="H183" i="1"/>
  <c r="G53" i="21" s="1"/>
  <c r="F53" i="21" s="1"/>
  <c r="E183" i="1"/>
  <c r="G53" i="18" s="1"/>
  <c r="F183" i="1"/>
  <c r="G53" i="19" s="1"/>
  <c r="F53" i="19" s="1"/>
  <c r="J184" i="1"/>
  <c r="G54" i="23" s="1"/>
  <c r="F54" i="23" s="1"/>
  <c r="D184" i="1"/>
  <c r="G54" i="17" s="1"/>
  <c r="F54" i="17" s="1"/>
  <c r="L184" i="1"/>
  <c r="G54" i="25" s="1"/>
  <c r="F54" i="25" s="1"/>
  <c r="G184" i="1"/>
  <c r="G54" i="20" s="1"/>
  <c r="M184" i="1"/>
  <c r="G54" i="26" s="1"/>
  <c r="F54" i="26" s="1"/>
  <c r="C185" i="1"/>
  <c r="G55" i="16" s="1"/>
  <c r="F55" i="16" s="1"/>
  <c r="N185" i="1"/>
  <c r="G185" i="1"/>
  <c r="G55" i="20" s="1"/>
  <c r="F55" i="20" s="1"/>
  <c r="E185" i="1"/>
  <c r="G55" i="18" s="1"/>
  <c r="F55" i="18" s="1"/>
  <c r="O55" i="1"/>
  <c r="H185" i="1"/>
  <c r="G55" i="21" s="1"/>
  <c r="F55" i="21" s="1"/>
  <c r="I185" i="1"/>
  <c r="G55" i="22" s="1"/>
  <c r="F55" i="22" s="1"/>
  <c r="K185" i="1"/>
  <c r="G55" i="24" s="1"/>
  <c r="F55" i="24" s="1"/>
  <c r="M185" i="1"/>
  <c r="G55" i="26" s="1"/>
  <c r="F55" i="26" s="1"/>
  <c r="J185" i="1"/>
  <c r="G55" i="23" s="1"/>
  <c r="F186" i="1"/>
  <c r="G56" i="19" s="1"/>
  <c r="F56" i="19" s="1"/>
  <c r="H186" i="1"/>
  <c r="G56" i="21" s="1"/>
  <c r="L186" i="1"/>
  <c r="G56" i="25" s="1"/>
  <c r="F56" i="25" s="1"/>
  <c r="J186" i="1"/>
  <c r="G56" i="23" s="1"/>
  <c r="F56" i="23" s="1"/>
  <c r="G186" i="1"/>
  <c r="G56" i="20" s="1"/>
  <c r="F56" i="20" s="1"/>
  <c r="E186" i="1"/>
  <c r="G56" i="18" s="1"/>
  <c r="F56" i="18" s="1"/>
  <c r="K186" i="1"/>
  <c r="G56" i="24" s="1"/>
  <c r="F56" i="24" s="1"/>
  <c r="N186" i="1"/>
  <c r="J188" i="1"/>
  <c r="G58" i="23" s="1"/>
  <c r="F58" i="23" s="1"/>
  <c r="E188" i="1"/>
  <c r="G58" i="18" s="1"/>
  <c r="F58" i="18" s="1"/>
  <c r="F188" i="1"/>
  <c r="I188" i="1"/>
  <c r="M188" i="1"/>
  <c r="K188" i="1"/>
  <c r="C57" i="1"/>
  <c r="L188" i="1"/>
  <c r="G58" i="25" s="1"/>
  <c r="F58" i="25" s="1"/>
  <c r="O59" i="1"/>
  <c r="I189" i="1"/>
  <c r="G59" i="22" s="1"/>
  <c r="F59" i="22" s="1"/>
  <c r="D189" i="1"/>
  <c r="G59" i="17" s="1"/>
  <c r="F59" i="17" s="1"/>
  <c r="J189" i="1"/>
  <c r="G59" i="23" s="1"/>
  <c r="F59" i="23" s="1"/>
  <c r="H189" i="1"/>
  <c r="G59" i="21" s="1"/>
  <c r="F59" i="21" s="1"/>
  <c r="F189" i="1"/>
  <c r="G59" i="19" s="1"/>
  <c r="F59" i="19" s="1"/>
  <c r="L189" i="1"/>
  <c r="G59" i="25" s="1"/>
  <c r="M189" i="1"/>
  <c r="G59" i="26" s="1"/>
  <c r="F59" i="26" s="1"/>
  <c r="O60" i="1"/>
  <c r="F190" i="1"/>
  <c r="G60" i="19" s="1"/>
  <c r="F60" i="19" s="1"/>
  <c r="C190" i="1"/>
  <c r="G60" i="16" s="1"/>
  <c r="F60" i="16" s="1"/>
  <c r="G190" i="1"/>
  <c r="G60" i="20" s="1"/>
  <c r="E190" i="1"/>
  <c r="G60" i="18" s="1"/>
  <c r="D190" i="1"/>
  <c r="M190" i="1"/>
  <c r="G60" i="26" s="1"/>
  <c r="F60" i="26" s="1"/>
  <c r="J190" i="1"/>
  <c r="G60" i="23" s="1"/>
  <c r="F194" i="1"/>
  <c r="G64" i="19" s="1"/>
  <c r="I194" i="1"/>
  <c r="G64" i="22" s="1"/>
  <c r="F64" i="22" s="1"/>
  <c r="G194" i="1"/>
  <c r="G64" i="20" s="1"/>
  <c r="H194" i="1"/>
  <c r="E194" i="1"/>
  <c r="G64" i="18" s="1"/>
  <c r="F64" i="18" s="1"/>
  <c r="J194" i="1"/>
  <c r="K194" i="1"/>
  <c r="G64" i="24" s="1"/>
  <c r="F64" i="24" s="1"/>
  <c r="N194" i="1"/>
  <c r="G64" i="27" s="1"/>
  <c r="F64" i="27" s="1"/>
  <c r="C63" i="1"/>
  <c r="C62" i="1" s="1"/>
  <c r="E195" i="1"/>
  <c r="G65" i="18" s="1"/>
  <c r="F65" i="18" s="1"/>
  <c r="C195" i="1"/>
  <c r="G65" i="16" s="1"/>
  <c r="F65" i="16" s="1"/>
  <c r="M195" i="1"/>
  <c r="K195" i="1"/>
  <c r="G65" i="24" s="1"/>
  <c r="F65" i="24" s="1"/>
  <c r="H195" i="1"/>
  <c r="G65" i="21" s="1"/>
  <c r="F65" i="21" s="1"/>
  <c r="O65" i="1"/>
  <c r="N195" i="1"/>
  <c r="J195" i="1"/>
  <c r="G65" i="23" s="1"/>
  <c r="F65" i="23" s="1"/>
  <c r="O66" i="1"/>
  <c r="F196" i="1"/>
  <c r="G66" i="19" s="1"/>
  <c r="F66" i="19" s="1"/>
  <c r="J196" i="1"/>
  <c r="G66" i="23" s="1"/>
  <c r="F66" i="23" s="1"/>
  <c r="I196" i="1"/>
  <c r="D196" i="1"/>
  <c r="G66" i="17" s="1"/>
  <c r="F66" i="17" s="1"/>
  <c r="L196" i="1"/>
  <c r="G66" i="25" s="1"/>
  <c r="F66" i="25" s="1"/>
  <c r="M196" i="1"/>
  <c r="G66" i="26" s="1"/>
  <c r="F66" i="26" s="1"/>
  <c r="C197" i="1"/>
  <c r="G67" i="16" s="1"/>
  <c r="F67" i="16" s="1"/>
  <c r="I197" i="1"/>
  <c r="G67" i="22" s="1"/>
  <c r="F67" i="22" s="1"/>
  <c r="E197" i="1"/>
  <c r="G67" i="18" s="1"/>
  <c r="F67" i="18" s="1"/>
  <c r="F197" i="1"/>
  <c r="G67" i="19" s="1"/>
  <c r="F67" i="19" s="1"/>
  <c r="K197" i="1"/>
  <c r="G67" i="24" s="1"/>
  <c r="F67" i="24" s="1"/>
  <c r="N197" i="1"/>
  <c r="H197" i="1"/>
  <c r="G67" i="21" s="1"/>
  <c r="F67" i="21" s="1"/>
  <c r="M197" i="1"/>
  <c r="G67" i="26" s="1"/>
  <c r="F67" i="26" s="1"/>
  <c r="J197" i="1"/>
  <c r="G67" i="23" s="1"/>
  <c r="F67" i="23" s="1"/>
  <c r="L198" i="1"/>
  <c r="G68" i="25" s="1"/>
  <c r="F68" i="25" s="1"/>
  <c r="F198" i="1"/>
  <c r="G68" i="19" s="1"/>
  <c r="F68" i="19" s="1"/>
  <c r="D198" i="1"/>
  <c r="G68" i="17" s="1"/>
  <c r="F68" i="17" s="1"/>
  <c r="I198" i="1"/>
  <c r="G68" i="22" s="1"/>
  <c r="F68" i="22" s="1"/>
  <c r="H198" i="1"/>
  <c r="G68" i="21" s="1"/>
  <c r="F68" i="21" s="1"/>
  <c r="G198" i="1"/>
  <c r="G68" i="20" s="1"/>
  <c r="F68" i="20" s="1"/>
  <c r="N198" i="1"/>
  <c r="G200" i="1"/>
  <c r="G199" i="1" s="1"/>
  <c r="F200" i="1"/>
  <c r="E200" i="1"/>
  <c r="M200" i="1"/>
  <c r="K200" i="1"/>
  <c r="K199" i="1" s="1"/>
  <c r="E204" i="1"/>
  <c r="G74" i="18" s="1"/>
  <c r="L204" i="1"/>
  <c r="H204" i="1"/>
  <c r="G74" i="21" s="1"/>
  <c r="D204" i="1"/>
  <c r="G74" i="17" s="1"/>
  <c r="F74" i="17" s="1"/>
  <c r="G204" i="1"/>
  <c r="M204" i="1"/>
  <c r="N205" i="1"/>
  <c r="F205" i="1"/>
  <c r="G75" i="19" s="1"/>
  <c r="F75" i="19" s="1"/>
  <c r="C205" i="1"/>
  <c r="G75" i="16" s="1"/>
  <c r="F75" i="16" s="1"/>
  <c r="E205" i="1"/>
  <c r="G75" i="18" s="1"/>
  <c r="F75" i="18" s="1"/>
  <c r="M205" i="1"/>
  <c r="G75" i="26" s="1"/>
  <c r="F75" i="26" s="1"/>
  <c r="J205" i="1"/>
  <c r="G75" i="23" s="1"/>
  <c r="F75" i="23" s="1"/>
  <c r="F206" i="1"/>
  <c r="G76" i="19" s="1"/>
  <c r="F76" i="19" s="1"/>
  <c r="I206" i="1"/>
  <c r="G76" i="22" s="1"/>
  <c r="G206" i="1"/>
  <c r="G76" i="20" s="1"/>
  <c r="H206" i="1"/>
  <c r="G76" i="21" s="1"/>
  <c r="F76" i="21" s="1"/>
  <c r="K206" i="1"/>
  <c r="G76" i="24" s="1"/>
  <c r="N206" i="1"/>
  <c r="G207" i="1"/>
  <c r="G77" i="20" s="1"/>
  <c r="F77" i="20" s="1"/>
  <c r="M207" i="1"/>
  <c r="G77" i="26" s="1"/>
  <c r="F77" i="26" s="1"/>
  <c r="E207" i="1"/>
  <c r="G77" i="18" s="1"/>
  <c r="F77" i="18" s="1"/>
  <c r="N207" i="1"/>
  <c r="G77" i="27" s="1"/>
  <c r="F77" i="27" s="1"/>
  <c r="H207" i="1"/>
  <c r="G77" i="21" s="1"/>
  <c r="F77" i="21" s="1"/>
  <c r="C207" i="1"/>
  <c r="G77" i="16" s="1"/>
  <c r="F77" i="16" s="1"/>
  <c r="F207" i="1"/>
  <c r="G77" i="19" s="1"/>
  <c r="F77" i="19" s="1"/>
  <c r="H208" i="1"/>
  <c r="G78" i="21" s="1"/>
  <c r="F78" i="21" s="1"/>
  <c r="F208" i="1"/>
  <c r="G78" i="19" s="1"/>
  <c r="F78" i="19" s="1"/>
  <c r="L208" i="1"/>
  <c r="G78" i="25" s="1"/>
  <c r="F78" i="25" s="1"/>
  <c r="G208" i="1"/>
  <c r="G78" i="20" s="1"/>
  <c r="F78" i="20" s="1"/>
  <c r="M208" i="1"/>
  <c r="G78" i="26" s="1"/>
  <c r="N209" i="1"/>
  <c r="G79" i="27" s="1"/>
  <c r="F79" i="27" s="1"/>
  <c r="G209" i="1"/>
  <c r="G79" i="20" s="1"/>
  <c r="F79" i="20" s="1"/>
  <c r="I209" i="1"/>
  <c r="G79" i="22" s="1"/>
  <c r="F79" i="22" s="1"/>
  <c r="K209" i="1"/>
  <c r="G79" i="24" s="1"/>
  <c r="F79" i="24" s="1"/>
  <c r="F209" i="1"/>
  <c r="G79" i="19" s="1"/>
  <c r="F79" i="19" s="1"/>
  <c r="H209" i="1"/>
  <c r="G79" i="21" s="1"/>
  <c r="F79" i="21" s="1"/>
  <c r="D209" i="1"/>
  <c r="G79" i="17" s="1"/>
  <c r="F79" i="17" s="1"/>
  <c r="M209" i="1"/>
  <c r="G79" i="26" s="1"/>
  <c r="F79" i="26" s="1"/>
  <c r="J209" i="1"/>
  <c r="G79" i="23" s="1"/>
  <c r="F79" i="23" s="1"/>
  <c r="H216" i="1"/>
  <c r="G86" i="21" s="1"/>
  <c r="F86" i="21" s="1"/>
  <c r="D216" i="1"/>
  <c r="G86" i="17" s="1"/>
  <c r="F86" i="17" s="1"/>
  <c r="L216" i="1"/>
  <c r="G86" i="25" s="1"/>
  <c r="F86" i="25" s="1"/>
  <c r="G216" i="1"/>
  <c r="G86" i="20" s="1"/>
  <c r="F86" i="20" s="1"/>
  <c r="J216" i="1"/>
  <c r="G86" i="23" s="1"/>
  <c r="F86" i="23" s="1"/>
  <c r="K216" i="1"/>
  <c r="G86" i="24" s="1"/>
  <c r="F86" i="24" s="1"/>
  <c r="N216" i="1"/>
  <c r="O216" i="1" s="1"/>
  <c r="F216" i="1"/>
  <c r="G86" i="19" s="1"/>
  <c r="F86" i="19" s="1"/>
  <c r="G217" i="1"/>
  <c r="G87" i="20" s="1"/>
  <c r="F87" i="20" s="1"/>
  <c r="D217" i="1"/>
  <c r="G87" i="17" s="1"/>
  <c r="J217" i="1"/>
  <c r="G87" i="23" s="1"/>
  <c r="F87" i="23" s="1"/>
  <c r="E217" i="1"/>
  <c r="O87" i="1"/>
  <c r="C85" i="1"/>
  <c r="I217" i="1"/>
  <c r="G87" i="22" s="1"/>
  <c r="F87" i="22" s="1"/>
  <c r="F217" i="1"/>
  <c r="G87" i="19" s="1"/>
  <c r="F87" i="19" s="1"/>
  <c r="M217" i="1"/>
  <c r="G87" i="26" s="1"/>
  <c r="F87" i="26" s="1"/>
  <c r="L217" i="1"/>
  <c r="G87" i="25" s="1"/>
  <c r="F87" i="25" s="1"/>
  <c r="J218" i="1"/>
  <c r="G88" i="23" s="1"/>
  <c r="F88" i="23" s="1"/>
  <c r="H218" i="1"/>
  <c r="G88" i="21" s="1"/>
  <c r="F88" i="21" s="1"/>
  <c r="D218" i="1"/>
  <c r="G88" i="17" s="1"/>
  <c r="F88" i="17" s="1"/>
  <c r="E218" i="1"/>
  <c r="G88" i="18" s="1"/>
  <c r="F88" i="18" s="1"/>
  <c r="I218" i="1"/>
  <c r="G88" i="22" s="1"/>
  <c r="F88" i="22" s="1"/>
  <c r="O88" i="1"/>
  <c r="M218" i="1"/>
  <c r="K218" i="1"/>
  <c r="G88" i="24" s="1"/>
  <c r="F88" i="24" s="1"/>
  <c r="I219" i="1"/>
  <c r="G89" i="22" s="1"/>
  <c r="F89" i="22" s="1"/>
  <c r="N219" i="1"/>
  <c r="F219" i="1"/>
  <c r="G89" i="19" s="1"/>
  <c r="F89" i="19" s="1"/>
  <c r="C219" i="1"/>
  <c r="G89" i="16" s="1"/>
  <c r="F89" i="16" s="1"/>
  <c r="K219" i="1"/>
  <c r="G89" i="24" s="1"/>
  <c r="F89" i="24" s="1"/>
  <c r="D219" i="1"/>
  <c r="G89" i="17" s="1"/>
  <c r="F89" i="17" s="1"/>
  <c r="H219" i="1"/>
  <c r="G89" i="21" s="1"/>
  <c r="F89" i="21" s="1"/>
  <c r="E219" i="1"/>
  <c r="G89" i="18" s="1"/>
  <c r="F89" i="18" s="1"/>
  <c r="O89" i="1"/>
  <c r="M219" i="1"/>
  <c r="G89" i="26" s="1"/>
  <c r="O90" i="1"/>
  <c r="F220" i="1"/>
  <c r="G90" i="19" s="1"/>
  <c r="F90" i="19" s="1"/>
  <c r="I220" i="1"/>
  <c r="G90" i="22" s="1"/>
  <c r="F90" i="22" s="1"/>
  <c r="G220" i="1"/>
  <c r="G90" i="20" s="1"/>
  <c r="F90" i="20" s="1"/>
  <c r="J220" i="1"/>
  <c r="D220" i="1"/>
  <c r="G90" i="17" s="1"/>
  <c r="F90" i="17" s="1"/>
  <c r="E220" i="1"/>
  <c r="G90" i="18" s="1"/>
  <c r="F90" i="18" s="1"/>
  <c r="L220" i="1"/>
  <c r="G90" i="25" s="1"/>
  <c r="M220" i="1"/>
  <c r="G90" i="26" s="1"/>
  <c r="F90" i="26" s="1"/>
  <c r="O91" i="1"/>
  <c r="E221" i="1"/>
  <c r="G91" i="18" s="1"/>
  <c r="F91" i="18" s="1"/>
  <c r="J221" i="1"/>
  <c r="G91" i="23" s="1"/>
  <c r="F91" i="23" s="1"/>
  <c r="K221" i="1"/>
  <c r="G91" i="24" s="1"/>
  <c r="F91" i="24" s="1"/>
  <c r="M221" i="1"/>
  <c r="G91" i="26" s="1"/>
  <c r="F91" i="26" s="1"/>
  <c r="C221" i="1"/>
  <c r="G91" i="16" s="1"/>
  <c r="F91" i="16" s="1"/>
  <c r="I221" i="1"/>
  <c r="G91" i="22" s="1"/>
  <c r="H221" i="1"/>
  <c r="G91" i="21" s="1"/>
  <c r="F91" i="21" s="1"/>
  <c r="F222" i="1"/>
  <c r="G92" i="19" s="1"/>
  <c r="F92" i="19" s="1"/>
  <c r="D222" i="1"/>
  <c r="G92" i="17" s="1"/>
  <c r="F92" i="17" s="1"/>
  <c r="J222" i="1"/>
  <c r="G92" i="23" s="1"/>
  <c r="G222" i="1"/>
  <c r="G92" i="20" s="1"/>
  <c r="I222" i="1"/>
  <c r="G92" i="22" s="1"/>
  <c r="F92" i="22" s="1"/>
  <c r="N222" i="1"/>
  <c r="L222" i="1"/>
  <c r="G92" i="25" s="1"/>
  <c r="F92" i="25" s="1"/>
  <c r="N223" i="1"/>
  <c r="O223" i="1" s="1"/>
  <c r="G223" i="1"/>
  <c r="G93" i="20" s="1"/>
  <c r="F223" i="1"/>
  <c r="G93" i="19" s="1"/>
  <c r="H223" i="1"/>
  <c r="G93" i="21" s="1"/>
  <c r="F93" i="21" s="1"/>
  <c r="I223" i="1"/>
  <c r="G93" i="22" s="1"/>
  <c r="F93" i="22" s="1"/>
  <c r="K223" i="1"/>
  <c r="G93" i="24" s="1"/>
  <c r="F93" i="24" s="1"/>
  <c r="L223" i="1"/>
  <c r="G93" i="25" s="1"/>
  <c r="F93" i="25" s="1"/>
  <c r="J223" i="1"/>
  <c r="G93" i="23" s="1"/>
  <c r="F93" i="23" s="1"/>
  <c r="E225" i="1"/>
  <c r="G95" i="18" s="1"/>
  <c r="F95" i="18" s="1"/>
  <c r="L225" i="1"/>
  <c r="G95" i="25" s="1"/>
  <c r="D225" i="1"/>
  <c r="G95" i="17" s="1"/>
  <c r="F95" i="17" s="1"/>
  <c r="H225" i="1"/>
  <c r="G95" i="21" s="1"/>
  <c r="F95" i="21" s="1"/>
  <c r="N225" i="1"/>
  <c r="C226" i="1"/>
  <c r="G96" i="16" s="1"/>
  <c r="F96" i="16" s="1"/>
  <c r="I226" i="1"/>
  <c r="G96" i="22" s="1"/>
  <c r="F96" i="22" s="1"/>
  <c r="H226" i="1"/>
  <c r="G96" i="21" s="1"/>
  <c r="G226" i="1"/>
  <c r="G96" i="20" s="1"/>
  <c r="F96" i="20" s="1"/>
  <c r="E226" i="1"/>
  <c r="G96" i="18" s="1"/>
  <c r="F96" i="18" s="1"/>
  <c r="N226" i="1"/>
  <c r="G96" i="27" s="1"/>
  <c r="F96" i="27" s="1"/>
  <c r="K226" i="1"/>
  <c r="G96" i="24" s="1"/>
  <c r="L226" i="1"/>
  <c r="G96" i="25" s="1"/>
  <c r="F96" i="25" s="1"/>
  <c r="F228" i="1"/>
  <c r="G98" i="19" s="1"/>
  <c r="F98" i="19" s="1"/>
  <c r="F97" i="19" s="1"/>
  <c r="D97" i="1"/>
  <c r="I228" i="1"/>
  <c r="G98" i="22" s="1"/>
  <c r="F98" i="22" s="1"/>
  <c r="G228" i="1"/>
  <c r="G98" i="20" s="1"/>
  <c r="J228" i="1"/>
  <c r="G98" i="23" s="1"/>
  <c r="F98" i="23" s="1"/>
  <c r="D228" i="1"/>
  <c r="G98" i="17" s="1"/>
  <c r="F98" i="17" s="1"/>
  <c r="M228" i="1"/>
  <c r="G98" i="26" s="1"/>
  <c r="K228" i="1"/>
  <c r="N229" i="1"/>
  <c r="N227" i="1" s="1"/>
  <c r="G229" i="1"/>
  <c r="G99" i="20" s="1"/>
  <c r="F99" i="20" s="1"/>
  <c r="H229" i="1"/>
  <c r="G99" i="21" s="1"/>
  <c r="K229" i="1"/>
  <c r="G99" i="24" s="1"/>
  <c r="F99" i="24" s="1"/>
  <c r="E229" i="1"/>
  <c r="G99" i="18" s="1"/>
  <c r="F99" i="18" s="1"/>
  <c r="C229" i="1"/>
  <c r="G99" i="16" s="1"/>
  <c r="M229" i="1"/>
  <c r="G99" i="26" s="1"/>
  <c r="F99" i="26" s="1"/>
  <c r="F230" i="1"/>
  <c r="G100" i="19" s="1"/>
  <c r="F100" i="19" s="1"/>
  <c r="I230" i="1"/>
  <c r="G100" i="22" s="1"/>
  <c r="H100" i="22" s="1"/>
  <c r="G230" i="1"/>
  <c r="G100" i="20" s="1"/>
  <c r="F100" i="20" s="1"/>
  <c r="D230" i="1"/>
  <c r="G100" i="17" s="1"/>
  <c r="F100" i="17" s="1"/>
  <c r="L230" i="1"/>
  <c r="G100" i="25" s="1"/>
  <c r="F100" i="25" s="1"/>
  <c r="J230" i="1"/>
  <c r="G100" i="23" s="1"/>
  <c r="F100" i="23" s="1"/>
  <c r="M230" i="1"/>
  <c r="G100" i="26" s="1"/>
  <c r="F100" i="26" s="1"/>
  <c r="G232" i="1"/>
  <c r="G102" i="20" s="1"/>
  <c r="F102" i="20" s="1"/>
  <c r="M232" i="1"/>
  <c r="C232" i="1"/>
  <c r="N232" i="1"/>
  <c r="O232" i="1" s="1"/>
  <c r="F232" i="1"/>
  <c r="G102" i="19" s="1"/>
  <c r="F102" i="19" s="1"/>
  <c r="O102" i="1"/>
  <c r="H233" i="1"/>
  <c r="G103" i="21" s="1"/>
  <c r="F103" i="21" s="1"/>
  <c r="O103" i="1"/>
  <c r="D233" i="1"/>
  <c r="G103" i="17" s="1"/>
  <c r="G233" i="1"/>
  <c r="G103" i="20" s="1"/>
  <c r="F233" i="1"/>
  <c r="G103" i="19" s="1"/>
  <c r="F103" i="19" s="1"/>
  <c r="I233" i="1"/>
  <c r="G103" i="22" s="1"/>
  <c r="F103" i="22" s="1"/>
  <c r="N233" i="1"/>
  <c r="L233" i="1"/>
  <c r="G103" i="25" s="1"/>
  <c r="F103" i="25" s="1"/>
  <c r="C234" i="1"/>
  <c r="G104" i="16" s="1"/>
  <c r="F104" i="16" s="1"/>
  <c r="N234" i="1"/>
  <c r="O234" i="1" s="1"/>
  <c r="G234" i="1"/>
  <c r="G104" i="20" s="1"/>
  <c r="F104" i="20" s="1"/>
  <c r="E234" i="1"/>
  <c r="G104" i="18" s="1"/>
  <c r="O104" i="1"/>
  <c r="K234" i="1"/>
  <c r="G104" i="24" s="1"/>
  <c r="F104" i="24" s="1"/>
  <c r="F234" i="1"/>
  <c r="G104" i="19" s="1"/>
  <c r="H234" i="1"/>
  <c r="G104" i="21" s="1"/>
  <c r="F104" i="21" s="1"/>
  <c r="L234" i="1"/>
  <c r="G104" i="25" s="1"/>
  <c r="F104" i="25" s="1"/>
  <c r="H235" i="1"/>
  <c r="G105" i="21" s="1"/>
  <c r="F105" i="21" s="1"/>
  <c r="O105" i="1"/>
  <c r="I235" i="1"/>
  <c r="G105" i="22" s="1"/>
  <c r="F105" i="22" s="1"/>
  <c r="D235" i="1"/>
  <c r="E235" i="1"/>
  <c r="G105" i="18" s="1"/>
  <c r="F105" i="18" s="1"/>
  <c r="M235" i="1"/>
  <c r="G105" i="26" s="1"/>
  <c r="F105" i="26" s="1"/>
  <c r="G235" i="1"/>
  <c r="G105" i="20" s="1"/>
  <c r="F105" i="20" s="1"/>
  <c r="L235" i="1"/>
  <c r="G105" i="25" s="1"/>
  <c r="F105" i="25" s="1"/>
  <c r="N235" i="1"/>
  <c r="C106" i="1"/>
  <c r="O107" i="1"/>
  <c r="G237" i="1"/>
  <c r="G107" i="20" s="1"/>
  <c r="F107" i="20" s="1"/>
  <c r="H237" i="1"/>
  <c r="G107" i="21" s="1"/>
  <c r="F237" i="1"/>
  <c r="G107" i="19" s="1"/>
  <c r="E237" i="1"/>
  <c r="G107" i="18" s="1"/>
  <c r="I237" i="1"/>
  <c r="K237" i="1"/>
  <c r="K236" i="1" s="1"/>
  <c r="M237" i="1"/>
  <c r="O108" i="1"/>
  <c r="D106" i="1"/>
  <c r="E238" i="1"/>
  <c r="G108" i="18" s="1"/>
  <c r="H108" i="18" s="1"/>
  <c r="J238" i="1"/>
  <c r="G108" i="23" s="1"/>
  <c r="H238" i="1"/>
  <c r="G108" i="21" s="1"/>
  <c r="F108" i="21" s="1"/>
  <c r="D238" i="1"/>
  <c r="G108" i="17" s="1"/>
  <c r="G238" i="1"/>
  <c r="G108" i="20" s="1"/>
  <c r="F108" i="20" s="1"/>
  <c r="F238" i="1"/>
  <c r="G108" i="19" s="1"/>
  <c r="N238" i="1"/>
  <c r="G108" i="27" s="1"/>
  <c r="F108" i="27" s="1"/>
  <c r="L238" i="1"/>
  <c r="O109" i="1"/>
  <c r="I239" i="1"/>
  <c r="G109" i="22" s="1"/>
  <c r="F109" i="22" s="1"/>
  <c r="N239" i="1"/>
  <c r="F239" i="1"/>
  <c r="G109" i="19" s="1"/>
  <c r="F109" i="19" s="1"/>
  <c r="C239" i="1"/>
  <c r="G109" i="16" s="1"/>
  <c r="F109" i="16" s="1"/>
  <c r="D239" i="1"/>
  <c r="G109" i="17" s="1"/>
  <c r="F109" i="17" s="1"/>
  <c r="G239" i="1"/>
  <c r="G109" i="20" s="1"/>
  <c r="F109" i="20" s="1"/>
  <c r="K239" i="1"/>
  <c r="G109" i="24" s="1"/>
  <c r="F109" i="24" s="1"/>
  <c r="H239" i="1"/>
  <c r="G109" i="21" s="1"/>
  <c r="F109" i="21" s="1"/>
  <c r="L239" i="1"/>
  <c r="G109" i="25" s="1"/>
  <c r="F109" i="25" s="1"/>
  <c r="F240" i="1"/>
  <c r="G110" i="19" s="1"/>
  <c r="F110" i="19" s="1"/>
  <c r="H240" i="1"/>
  <c r="G110" i="21" s="1"/>
  <c r="F110" i="21" s="1"/>
  <c r="D240" i="1"/>
  <c r="G110" i="17" s="1"/>
  <c r="F110" i="17" s="1"/>
  <c r="E240" i="1"/>
  <c r="G110" i="18" s="1"/>
  <c r="F110" i="18" s="1"/>
  <c r="I240" i="1"/>
  <c r="G110" i="22" s="1"/>
  <c r="L240" i="1"/>
  <c r="G110" i="25" s="1"/>
  <c r="J240" i="1"/>
  <c r="G110" i="23" s="1"/>
  <c r="F110" i="23" s="1"/>
  <c r="N240" i="1"/>
  <c r="O240" i="1" s="1"/>
  <c r="G242" i="1"/>
  <c r="G112" i="20" s="1"/>
  <c r="F112" i="20" s="1"/>
  <c r="C242" i="1"/>
  <c r="G112" i="16" s="1"/>
  <c r="N242" i="1"/>
  <c r="J242" i="1"/>
  <c r="K242" i="1"/>
  <c r="G112" i="24" s="1"/>
  <c r="E242" i="1"/>
  <c r="G112" i="18" s="1"/>
  <c r="O112" i="1"/>
  <c r="H242" i="1"/>
  <c r="G112" i="21" s="1"/>
  <c r="F112" i="21" s="1"/>
  <c r="M242" i="1"/>
  <c r="G112" i="26" s="1"/>
  <c r="F112" i="26" s="1"/>
  <c r="D243" i="1"/>
  <c r="G113" i="17" s="1"/>
  <c r="F113" i="17" s="1"/>
  <c r="G243" i="1"/>
  <c r="N243" i="1"/>
  <c r="L243" i="1"/>
  <c r="G113" i="25" s="1"/>
  <c r="F113" i="25" s="1"/>
  <c r="C244" i="1"/>
  <c r="G114" i="16" s="1"/>
  <c r="F114" i="16" s="1"/>
  <c r="I244" i="1"/>
  <c r="E244" i="1"/>
  <c r="G114" i="18" s="1"/>
  <c r="K244" i="1"/>
  <c r="G114" i="24" s="1"/>
  <c r="F114" i="24" s="1"/>
  <c r="F244" i="1"/>
  <c r="G114" i="19" s="1"/>
  <c r="F114" i="19" s="1"/>
  <c r="H244" i="1"/>
  <c r="G114" i="21" s="1"/>
  <c r="F114" i="21" s="1"/>
  <c r="G244" i="1"/>
  <c r="G114" i="20" s="1"/>
  <c r="L244" i="1"/>
  <c r="G114" i="25" s="1"/>
  <c r="F114" i="25" s="1"/>
  <c r="F111" i="25" s="1"/>
  <c r="D250" i="1"/>
  <c r="I250" i="1"/>
  <c r="M250" i="1"/>
  <c r="N250" i="1"/>
  <c r="C260" i="1"/>
  <c r="H260" i="1"/>
  <c r="N260" i="1"/>
  <c r="O260" i="1" s="1"/>
  <c r="G260" i="1"/>
  <c r="L260" i="1"/>
  <c r="O130" i="1"/>
  <c r="F260" i="1"/>
  <c r="N141" i="2"/>
  <c r="O141" i="2" s="1"/>
  <c r="K141" i="2"/>
  <c r="K140" i="2" s="1"/>
  <c r="G141" i="2"/>
  <c r="G140" i="2" s="1"/>
  <c r="F141" i="2"/>
  <c r="F140" i="2" s="1"/>
  <c r="D10" i="2"/>
  <c r="N143" i="2"/>
  <c r="N142" i="2" s="1"/>
  <c r="G143" i="2"/>
  <c r="G142" i="2" s="1"/>
  <c r="D14" i="2"/>
  <c r="N145" i="2"/>
  <c r="O145" i="2" s="1"/>
  <c r="G146" i="2"/>
  <c r="D146" i="2"/>
  <c r="N146" i="2"/>
  <c r="O146" i="2" s="1"/>
  <c r="O19" i="2"/>
  <c r="L149" i="2"/>
  <c r="N149" i="2"/>
  <c r="O149" i="2" s="1"/>
  <c r="C19" i="26" s="1"/>
  <c r="H151" i="2"/>
  <c r="H150" i="2" s="1"/>
  <c r="D151" i="2"/>
  <c r="D150" i="2" s="1"/>
  <c r="M154" i="2"/>
  <c r="G154" i="2"/>
  <c r="M155" i="2"/>
  <c r="N155" i="2"/>
  <c r="O155" i="2" s="1"/>
  <c r="O152" i="2" s="1"/>
  <c r="E163" i="2"/>
  <c r="D163" i="2"/>
  <c r="D32" i="2"/>
  <c r="N163" i="2"/>
  <c r="O163" i="2" s="1"/>
  <c r="C33" i="20" s="1"/>
  <c r="E33" i="20" s="1"/>
  <c r="D164" i="2"/>
  <c r="N164" i="2"/>
  <c r="O164" i="2" s="1"/>
  <c r="C34" i="23" s="1"/>
  <c r="E34" i="23" s="1"/>
  <c r="K164" i="2"/>
  <c r="F164" i="2"/>
  <c r="M165" i="2"/>
  <c r="I165" i="2"/>
  <c r="D165" i="2"/>
  <c r="L165" i="2"/>
  <c r="K165" i="2"/>
  <c r="G165" i="2"/>
  <c r="N165" i="2"/>
  <c r="O165" i="2" s="1"/>
  <c r="C35" i="19" s="1"/>
  <c r="E35" i="19" s="1"/>
  <c r="E166" i="2"/>
  <c r="G166" i="2"/>
  <c r="N166" i="2"/>
  <c r="O166" i="2" s="1"/>
  <c r="L166" i="2"/>
  <c r="K166" i="2"/>
  <c r="D166" i="2"/>
  <c r="J166" i="2"/>
  <c r="O37" i="2"/>
  <c r="L167" i="2"/>
  <c r="E167" i="2"/>
  <c r="H167" i="2"/>
  <c r="K167" i="2"/>
  <c r="D168" i="2"/>
  <c r="K168" i="2"/>
  <c r="H168" i="2"/>
  <c r="E168" i="2"/>
  <c r="J168" i="2"/>
  <c r="M168" i="2"/>
  <c r="N168" i="2"/>
  <c r="O168" i="2" s="1"/>
  <c r="F169" i="2"/>
  <c r="K169" i="2"/>
  <c r="M169" i="2"/>
  <c r="D169" i="2"/>
  <c r="L169" i="2"/>
  <c r="N170" i="2"/>
  <c r="O170" i="2" s="1"/>
  <c r="L170" i="2"/>
  <c r="F170" i="2"/>
  <c r="I170" i="2"/>
  <c r="I171" i="2"/>
  <c r="M171" i="2"/>
  <c r="E171" i="2"/>
  <c r="K171" i="2"/>
  <c r="J171" i="2"/>
  <c r="L171" i="2"/>
  <c r="H171" i="2"/>
  <c r="G171" i="2"/>
  <c r="N171" i="2"/>
  <c r="O171" i="2" s="1"/>
  <c r="C41" i="27" s="1"/>
  <c r="E41" i="27" s="1"/>
  <c r="D172" i="2"/>
  <c r="K172" i="2"/>
  <c r="H172" i="2"/>
  <c r="J172" i="2"/>
  <c r="M172" i="2"/>
  <c r="F172" i="2"/>
  <c r="N172" i="2"/>
  <c r="O172" i="2" s="1"/>
  <c r="C42" i="19" s="1"/>
  <c r="H173" i="2"/>
  <c r="G173" i="2"/>
  <c r="J173" i="2"/>
  <c r="L173" i="2"/>
  <c r="I173" i="2"/>
  <c r="M173" i="2"/>
  <c r="D173" i="2"/>
  <c r="N173" i="2"/>
  <c r="O173" i="2" s="1"/>
  <c r="C43" i="18" s="1"/>
  <c r="M174" i="2"/>
  <c r="F174" i="2"/>
  <c r="I174" i="2"/>
  <c r="K174" i="2"/>
  <c r="H174" i="2"/>
  <c r="E174" i="2"/>
  <c r="L174" i="2"/>
  <c r="O44" i="2"/>
  <c r="F175" i="2"/>
  <c r="D175" i="2"/>
  <c r="M175" i="2"/>
  <c r="L175" i="2"/>
  <c r="J175" i="2"/>
  <c r="I175" i="2"/>
  <c r="H175" i="2"/>
  <c r="O45" i="2"/>
  <c r="K176" i="2"/>
  <c r="O46" i="2"/>
  <c r="J176" i="2"/>
  <c r="N176" i="2"/>
  <c r="O176" i="2" s="1"/>
  <c r="D176" i="2"/>
  <c r="L176" i="2"/>
  <c r="I176" i="2"/>
  <c r="H176" i="2"/>
  <c r="K177" i="2"/>
  <c r="O47" i="2"/>
  <c r="J177" i="2"/>
  <c r="D177" i="2"/>
  <c r="E177" i="2"/>
  <c r="M177" i="2"/>
  <c r="L177" i="2"/>
  <c r="K178" i="2"/>
  <c r="H178" i="2"/>
  <c r="F178" i="2"/>
  <c r="D178" i="2"/>
  <c r="I178" i="2"/>
  <c r="M179" i="2"/>
  <c r="L179" i="2"/>
  <c r="K179" i="2"/>
  <c r="I179" i="2"/>
  <c r="O49" i="2"/>
  <c r="D179" i="2"/>
  <c r="G179" i="2"/>
  <c r="H179" i="2"/>
  <c r="N179" i="2"/>
  <c r="O179" i="2" s="1"/>
  <c r="C49" i="24" s="1"/>
  <c r="E49" i="24" s="1"/>
  <c r="F180" i="2"/>
  <c r="K180" i="2"/>
  <c r="O50" i="2"/>
  <c r="N180" i="2"/>
  <c r="O180" i="2" s="1"/>
  <c r="C50" i="16" s="1"/>
  <c r="E50" i="16" s="1"/>
  <c r="D180" i="2"/>
  <c r="L180" i="2"/>
  <c r="G180" i="2"/>
  <c r="J180" i="2"/>
  <c r="G181" i="2"/>
  <c r="H181" i="2"/>
  <c r="O51" i="2"/>
  <c r="E181" i="2"/>
  <c r="K181" i="2"/>
  <c r="J181" i="2"/>
  <c r="N181" i="2"/>
  <c r="O181" i="2" s="1"/>
  <c r="C51" i="27" s="1"/>
  <c r="E51" i="27" s="1"/>
  <c r="J182" i="2"/>
  <c r="O52" i="2"/>
  <c r="F182" i="2"/>
  <c r="G183" i="2"/>
  <c r="F183" i="2"/>
  <c r="O53" i="2"/>
  <c r="K183" i="2"/>
  <c r="H183" i="2"/>
  <c r="J183" i="2"/>
  <c r="J184" i="2"/>
  <c r="O54" i="2"/>
  <c r="G184" i="2"/>
  <c r="N184" i="2"/>
  <c r="O184" i="2" s="1"/>
  <c r="C54" i="18" s="1"/>
  <c r="E54" i="18" s="1"/>
  <c r="I185" i="2"/>
  <c r="L185" i="2"/>
  <c r="F185" i="2"/>
  <c r="E185" i="2"/>
  <c r="D185" i="2"/>
  <c r="L186" i="2"/>
  <c r="N186" i="2"/>
  <c r="O186" i="2" s="1"/>
  <c r="C56" i="21" s="1"/>
  <c r="E56" i="21" s="1"/>
  <c r="M186" i="2"/>
  <c r="J186" i="2"/>
  <c r="O56" i="2"/>
  <c r="F186" i="2"/>
  <c r="E186" i="2"/>
  <c r="H188" i="2"/>
  <c r="K188" i="2"/>
  <c r="J188" i="2"/>
  <c r="O58" i="2"/>
  <c r="O57" i="2" s="1"/>
  <c r="N188" i="2"/>
  <c r="L189" i="2"/>
  <c r="J189" i="2"/>
  <c r="K189" i="2"/>
  <c r="O59" i="2"/>
  <c r="H189" i="2"/>
  <c r="N189" i="2"/>
  <c r="O189" i="2" s="1"/>
  <c r="C59" i="25" s="1"/>
  <c r="E59" i="25" s="1"/>
  <c r="I190" i="2"/>
  <c r="F190" i="2"/>
  <c r="O60" i="2"/>
  <c r="J190" i="2"/>
  <c r="N190" i="2"/>
  <c r="O190" i="2" s="1"/>
  <c r="C60" i="17" s="1"/>
  <c r="E60" i="17" s="1"/>
  <c r="E194" i="2"/>
  <c r="J194" i="2"/>
  <c r="D63" i="2"/>
  <c r="H194" i="2"/>
  <c r="G194" i="2"/>
  <c r="F194" i="2"/>
  <c r="G195" i="2"/>
  <c r="J195" i="2"/>
  <c r="O65" i="2"/>
  <c r="N195" i="2"/>
  <c r="O195" i="2" s="1"/>
  <c r="C65" i="25" s="1"/>
  <c r="E65" i="25" s="1"/>
  <c r="G196" i="2"/>
  <c r="L196" i="2"/>
  <c r="E196" i="2"/>
  <c r="M196" i="2"/>
  <c r="N196" i="2"/>
  <c r="O196" i="2" s="1"/>
  <c r="C66" i="22" s="1"/>
  <c r="E66" i="22" s="1"/>
  <c r="D196" i="2"/>
  <c r="K197" i="2"/>
  <c r="M197" i="2"/>
  <c r="D197" i="2"/>
  <c r="F197" i="2"/>
  <c r="J198" i="2"/>
  <c r="M198" i="2"/>
  <c r="E198" i="2"/>
  <c r="F200" i="2"/>
  <c r="F199" i="2" s="1"/>
  <c r="M200" i="2"/>
  <c r="M199" i="2" s="1"/>
  <c r="N200" i="2"/>
  <c r="J62" i="2"/>
  <c r="D73" i="2"/>
  <c r="D72" i="2" s="1"/>
  <c r="E204" i="2"/>
  <c r="N204" i="2"/>
  <c r="O204" i="2" s="1"/>
  <c r="K204" i="2"/>
  <c r="L204" i="2"/>
  <c r="E205" i="2"/>
  <c r="D205" i="2"/>
  <c r="K205" i="2"/>
  <c r="O75" i="2"/>
  <c r="F205" i="2"/>
  <c r="G205" i="2"/>
  <c r="N205" i="2"/>
  <c r="O205" i="2" s="1"/>
  <c r="D206" i="2"/>
  <c r="G206" i="2"/>
  <c r="M206" i="2"/>
  <c r="O76" i="2"/>
  <c r="J206" i="2"/>
  <c r="M207" i="2"/>
  <c r="O77" i="2"/>
  <c r="D207" i="2"/>
  <c r="E207" i="2"/>
  <c r="I208" i="2"/>
  <c r="M208" i="2"/>
  <c r="F208" i="2"/>
  <c r="E208" i="2"/>
  <c r="N208" i="2"/>
  <c r="O208" i="2" s="1"/>
  <c r="C78" i="21" s="1"/>
  <c r="O79" i="2"/>
  <c r="I209" i="2"/>
  <c r="D209" i="2"/>
  <c r="K216" i="2"/>
  <c r="D85" i="2"/>
  <c r="G216" i="2"/>
  <c r="J216" i="2"/>
  <c r="H217" i="2"/>
  <c r="K217" i="2"/>
  <c r="O87" i="2"/>
  <c r="F217" i="2"/>
  <c r="F215" i="2" s="1"/>
  <c r="E218" i="2"/>
  <c r="K218" i="2"/>
  <c r="N218" i="2"/>
  <c r="O218" i="2" s="1"/>
  <c r="L218" i="2"/>
  <c r="F220" i="2"/>
  <c r="J220" i="2"/>
  <c r="M220" i="2"/>
  <c r="O90" i="2"/>
  <c r="D220" i="2"/>
  <c r="L220" i="2"/>
  <c r="N220" i="2"/>
  <c r="O220" i="2" s="1"/>
  <c r="C90" i="24" s="1"/>
  <c r="O91" i="2"/>
  <c r="F221" i="2"/>
  <c r="G221" i="2"/>
  <c r="L222" i="2"/>
  <c r="H222" i="2"/>
  <c r="I222" i="2"/>
  <c r="E222" i="2"/>
  <c r="F222" i="2"/>
  <c r="G222" i="2"/>
  <c r="K223" i="2"/>
  <c r="F223" i="2"/>
  <c r="J223" i="2"/>
  <c r="L223" i="2"/>
  <c r="I223" i="2"/>
  <c r="N223" i="2"/>
  <c r="O223" i="2" s="1"/>
  <c r="H225" i="2"/>
  <c r="J225" i="2"/>
  <c r="I225" i="2"/>
  <c r="M225" i="2"/>
  <c r="E225" i="2"/>
  <c r="N225" i="2"/>
  <c r="O225" i="2" s="1"/>
  <c r="K226" i="2"/>
  <c r="G226" i="2"/>
  <c r="O96" i="2"/>
  <c r="D226" i="2"/>
  <c r="L226" i="2"/>
  <c r="I226" i="2"/>
  <c r="H228" i="2"/>
  <c r="E228" i="2"/>
  <c r="J228" i="2"/>
  <c r="K228" i="2"/>
  <c r="K227" i="2" s="1"/>
  <c r="M228" i="2"/>
  <c r="N228" i="2"/>
  <c r="O228" i="2" s="1"/>
  <c r="M229" i="2"/>
  <c r="M227" i="2" s="1"/>
  <c r="H229" i="2"/>
  <c r="F229" i="2"/>
  <c r="N229" i="2"/>
  <c r="O229" i="2" s="1"/>
  <c r="C99" i="16" s="1"/>
  <c r="E99" i="16" s="1"/>
  <c r="F230" i="2"/>
  <c r="M230" i="2"/>
  <c r="J230" i="2"/>
  <c r="I230" i="2"/>
  <c r="H230" i="2"/>
  <c r="N232" i="2"/>
  <c r="O232" i="2" s="1"/>
  <c r="M232" i="2"/>
  <c r="J232" i="2"/>
  <c r="O102" i="2"/>
  <c r="E232" i="2"/>
  <c r="D232" i="2"/>
  <c r="F232" i="2"/>
  <c r="F231" i="2" s="1"/>
  <c r="D233" i="2"/>
  <c r="F233" i="2"/>
  <c r="L233" i="2"/>
  <c r="I233" i="2"/>
  <c r="H233" i="2"/>
  <c r="N233" i="2"/>
  <c r="O233" i="2" s="1"/>
  <c r="C103" i="23" s="1"/>
  <c r="H103" i="23" s="1"/>
  <c r="L234" i="2"/>
  <c r="M234" i="2"/>
  <c r="O104" i="2"/>
  <c r="G234" i="2"/>
  <c r="F234" i="2"/>
  <c r="K234" i="2"/>
  <c r="N234" i="2"/>
  <c r="O234" i="2" s="1"/>
  <c r="J234" i="2"/>
  <c r="M235" i="2"/>
  <c r="D235" i="2"/>
  <c r="F235" i="2"/>
  <c r="E235" i="2"/>
  <c r="I235" i="2"/>
  <c r="N235" i="2"/>
  <c r="O235" i="2" s="1"/>
  <c r="C105" i="24" s="1"/>
  <c r="I237" i="2"/>
  <c r="M237" i="2"/>
  <c r="H237" i="2"/>
  <c r="O107" i="2"/>
  <c r="F238" i="2"/>
  <c r="H238" i="2"/>
  <c r="E238" i="2"/>
  <c r="I238" i="2"/>
  <c r="O108" i="2"/>
  <c r="E239" i="2"/>
  <c r="F239" i="2"/>
  <c r="N239" i="2"/>
  <c r="O239" i="2" s="1"/>
  <c r="M239" i="2"/>
  <c r="J239" i="2"/>
  <c r="L239" i="2"/>
  <c r="K239" i="2"/>
  <c r="D239" i="2"/>
  <c r="O110" i="2"/>
  <c r="E240" i="2"/>
  <c r="H240" i="2"/>
  <c r="K240" i="2"/>
  <c r="N240" i="2"/>
  <c r="O240" i="2" s="1"/>
  <c r="H242" i="2"/>
  <c r="M242" i="2"/>
  <c r="L242" i="2"/>
  <c r="I242" i="2"/>
  <c r="M243" i="2"/>
  <c r="O113" i="2"/>
  <c r="L243" i="2"/>
  <c r="I243" i="2"/>
  <c r="H243" i="2"/>
  <c r="E244" i="2"/>
  <c r="D244" i="2"/>
  <c r="M244" i="2"/>
  <c r="N244" i="2"/>
  <c r="O244" i="2" s="1"/>
  <c r="C114" i="26" s="1"/>
  <c r="E114" i="26" s="1"/>
  <c r="J250" i="2"/>
  <c r="J249" i="2" s="1"/>
  <c r="J248" i="2" s="1"/>
  <c r="H250" i="2"/>
  <c r="H249" i="2" s="1"/>
  <c r="H248" i="2" s="1"/>
  <c r="G250" i="2"/>
  <c r="G249" i="2" s="1"/>
  <c r="G248" i="2" s="1"/>
  <c r="O120" i="2"/>
  <c r="O119" i="2" s="1"/>
  <c r="O118" i="2" s="1"/>
  <c r="N250" i="2"/>
  <c r="C231" i="2"/>
  <c r="M31" i="2"/>
  <c r="E31" i="2"/>
  <c r="G94" i="2"/>
  <c r="G84" i="2" s="1"/>
  <c r="G176" i="2"/>
  <c r="G178" i="2"/>
  <c r="I183" i="2"/>
  <c r="O55" i="2"/>
  <c r="G232" i="2"/>
  <c r="K235" i="2"/>
  <c r="E237" i="2"/>
  <c r="J243" i="2"/>
  <c r="J244" i="2"/>
  <c r="E44" i="25"/>
  <c r="H44" i="25"/>
  <c r="H24" i="22"/>
  <c r="H77" i="19"/>
  <c r="E77" i="19"/>
  <c r="H53" i="25"/>
  <c r="F102" i="25"/>
  <c r="E92" i="17"/>
  <c r="C33" i="27"/>
  <c r="E33" i="27" s="1"/>
  <c r="N144" i="2"/>
  <c r="C105" i="27"/>
  <c r="E105" i="27" s="1"/>
  <c r="C114" i="25"/>
  <c r="C114" i="21"/>
  <c r="C90" i="21"/>
  <c r="E90" i="21" s="1"/>
  <c r="C110" i="26"/>
  <c r="H110" i="26" s="1"/>
  <c r="C110" i="18"/>
  <c r="C35" i="25"/>
  <c r="E35" i="25" s="1"/>
  <c r="C35" i="17"/>
  <c r="E35" i="17" s="1"/>
  <c r="C43" i="25"/>
  <c r="H43" i="25" s="1"/>
  <c r="C43" i="24"/>
  <c r="C51" i="21"/>
  <c r="E51" i="21" s="1"/>
  <c r="C51" i="22"/>
  <c r="E51" i="22" s="1"/>
  <c r="G110" i="27"/>
  <c r="F110" i="27" s="1"/>
  <c r="G86" i="27"/>
  <c r="F86" i="27" s="1"/>
  <c r="O194" i="1"/>
  <c r="N193" i="1"/>
  <c r="O182" i="1"/>
  <c r="G52" i="27"/>
  <c r="F52" i="27" s="1"/>
  <c r="N144" i="1"/>
  <c r="N236" i="1"/>
  <c r="O164" i="1"/>
  <c r="O143" i="2"/>
  <c r="C13" i="23" s="1"/>
  <c r="C38" i="23"/>
  <c r="E38" i="23" s="1"/>
  <c r="C42" i="17"/>
  <c r="E42" i="17" s="1"/>
  <c r="C42" i="22"/>
  <c r="E42" i="22" s="1"/>
  <c r="C93" i="20"/>
  <c r="G70" i="24"/>
  <c r="G112" i="27"/>
  <c r="F112" i="27" s="1"/>
  <c r="G102" i="27"/>
  <c r="G65" i="26"/>
  <c r="M193" i="1"/>
  <c r="G37" i="27"/>
  <c r="F37" i="27" s="1"/>
  <c r="O167" i="1"/>
  <c r="L144" i="1"/>
  <c r="C74" i="22"/>
  <c r="E74" i="22" s="1"/>
  <c r="F100" i="22"/>
  <c r="G74" i="25"/>
  <c r="G70" i="19"/>
  <c r="F199" i="1"/>
  <c r="J236" i="1"/>
  <c r="G104" i="27"/>
  <c r="F104" i="27" s="1"/>
  <c r="G55" i="27"/>
  <c r="F55" i="27" s="1"/>
  <c r="O185" i="1"/>
  <c r="G13" i="27"/>
  <c r="G12" i="27" s="1"/>
  <c r="N142" i="1"/>
  <c r="F152" i="1"/>
  <c r="H52" i="18"/>
  <c r="H79" i="26"/>
  <c r="H18" i="17"/>
  <c r="H18" i="25"/>
  <c r="H92" i="25"/>
  <c r="L31" i="2"/>
  <c r="H141" i="1"/>
  <c r="G11" i="21" s="1"/>
  <c r="D10" i="1"/>
  <c r="C143" i="1"/>
  <c r="F143" i="1"/>
  <c r="G143" i="1"/>
  <c r="H145" i="1"/>
  <c r="G15" i="21" s="1"/>
  <c r="F15" i="21" s="1"/>
  <c r="D145" i="1"/>
  <c r="C146" i="1"/>
  <c r="G16" i="16" s="1"/>
  <c r="H146" i="1"/>
  <c r="D146" i="1"/>
  <c r="C154" i="1"/>
  <c r="G24" i="16" s="1"/>
  <c r="F24" i="16" s="1"/>
  <c r="O24" i="1"/>
  <c r="H165" i="1"/>
  <c r="G35" i="21" s="1"/>
  <c r="F35" i="21" s="1"/>
  <c r="N165" i="1"/>
  <c r="I165" i="1"/>
  <c r="G35" i="22" s="1"/>
  <c r="F35" i="22" s="1"/>
  <c r="E168" i="1"/>
  <c r="G38" i="18" s="1"/>
  <c r="F38" i="18" s="1"/>
  <c r="O38" i="1"/>
  <c r="H168" i="1"/>
  <c r="G38" i="21" s="1"/>
  <c r="O43" i="1"/>
  <c r="I173" i="1"/>
  <c r="G43" i="22" s="1"/>
  <c r="F43" i="22" s="1"/>
  <c r="L178" i="1"/>
  <c r="E178" i="1"/>
  <c r="G48" i="18" s="1"/>
  <c r="F48" i="18" s="1"/>
  <c r="E180" i="1"/>
  <c r="G50" i="18" s="1"/>
  <c r="F50" i="18" s="1"/>
  <c r="F180" i="1"/>
  <c r="G50" i="19" s="1"/>
  <c r="F50" i="19" s="1"/>
  <c r="O53" i="1"/>
  <c r="K183" i="1"/>
  <c r="G53" i="24" s="1"/>
  <c r="C188" i="1"/>
  <c r="G58" i="16" s="1"/>
  <c r="F58" i="16" s="1"/>
  <c r="D188" i="1"/>
  <c r="G188" i="1"/>
  <c r="G58" i="20" s="1"/>
  <c r="F58" i="20" s="1"/>
  <c r="O70" i="1"/>
  <c r="O69" i="1" s="1"/>
  <c r="C200" i="1"/>
  <c r="I205" i="1"/>
  <c r="G75" i="22" s="1"/>
  <c r="F75" i="22" s="1"/>
  <c r="D205" i="1"/>
  <c r="G75" i="17" s="1"/>
  <c r="F75" i="17" s="1"/>
  <c r="O76" i="1"/>
  <c r="E206" i="1"/>
  <c r="G76" i="18" s="1"/>
  <c r="F76" i="18" s="1"/>
  <c r="K207" i="1"/>
  <c r="G77" i="24" s="1"/>
  <c r="F77" i="24" s="1"/>
  <c r="L207" i="1"/>
  <c r="G77" i="25" s="1"/>
  <c r="E222" i="1"/>
  <c r="G92" i="18" s="1"/>
  <c r="F92" i="18" s="1"/>
  <c r="H222" i="1"/>
  <c r="G92" i="21" s="1"/>
  <c r="F92" i="21" s="1"/>
  <c r="C223" i="1"/>
  <c r="G93" i="16" s="1"/>
  <c r="F93" i="16" s="1"/>
  <c r="D223" i="1"/>
  <c r="G93" i="17" s="1"/>
  <c r="F93" i="17" s="1"/>
  <c r="I229" i="1"/>
  <c r="D229" i="1"/>
  <c r="E230" i="1"/>
  <c r="G100" i="18" s="1"/>
  <c r="F100" i="18" s="1"/>
  <c r="O100" i="1"/>
  <c r="J232" i="1"/>
  <c r="K232" i="1"/>
  <c r="D232" i="1"/>
  <c r="E233" i="1"/>
  <c r="G103" i="18" s="1"/>
  <c r="F103" i="18" s="1"/>
  <c r="D101" i="1"/>
  <c r="C237" i="1"/>
  <c r="G107" i="16" s="1"/>
  <c r="F107" i="16" s="1"/>
  <c r="D237" i="1"/>
  <c r="D119" i="1"/>
  <c r="D118" i="1" s="1"/>
  <c r="F250" i="1"/>
  <c r="C154" i="2"/>
  <c r="C152" i="2" s="1"/>
  <c r="J154" i="2"/>
  <c r="J155" i="2"/>
  <c r="H155" i="2"/>
  <c r="F166" i="2"/>
  <c r="O36" i="2"/>
  <c r="C240" i="2"/>
  <c r="I240" i="2"/>
  <c r="C119" i="2"/>
  <c r="C118" i="2" s="1"/>
  <c r="F250" i="2"/>
  <c r="F249" i="2" s="1"/>
  <c r="F248" i="2" s="1"/>
  <c r="L250" i="2"/>
  <c r="L249" i="2" s="1"/>
  <c r="L248" i="2" s="1"/>
  <c r="E141" i="1"/>
  <c r="E14" i="1"/>
  <c r="H14" i="1"/>
  <c r="L14" i="1"/>
  <c r="H22" i="1"/>
  <c r="D154" i="1"/>
  <c r="E164" i="1"/>
  <c r="G34" i="18" s="1"/>
  <c r="F34" i="18" s="1"/>
  <c r="I167" i="1"/>
  <c r="G37" i="22" s="1"/>
  <c r="F37" i="22" s="1"/>
  <c r="N173" i="1"/>
  <c r="G175" i="1"/>
  <c r="G45" i="20" s="1"/>
  <c r="F45" i="20" s="1"/>
  <c r="O47" i="1"/>
  <c r="H179" i="1"/>
  <c r="G49" i="21" s="1"/>
  <c r="F49" i="21" s="1"/>
  <c r="I57" i="1"/>
  <c r="I31" i="1" s="1"/>
  <c r="K57" i="1"/>
  <c r="J57" i="1"/>
  <c r="L57" i="1"/>
  <c r="N57" i="1"/>
  <c r="N31" i="1" s="1"/>
  <c r="I190" i="1"/>
  <c r="E63" i="1"/>
  <c r="H63" i="1"/>
  <c r="H62" i="1" s="1"/>
  <c r="L63" i="1"/>
  <c r="F63" i="1"/>
  <c r="F62" i="1" s="1"/>
  <c r="O86" i="1"/>
  <c r="D85" i="1"/>
  <c r="I85" i="1"/>
  <c r="M85" i="1"/>
  <c r="J97" i="1"/>
  <c r="M111" i="1"/>
  <c r="E243" i="1"/>
  <c r="D244" i="1"/>
  <c r="G114" i="17" s="1"/>
  <c r="F143" i="2"/>
  <c r="F142" i="2" s="1"/>
  <c r="L168" i="2"/>
  <c r="D171" i="2"/>
  <c r="K175" i="2"/>
  <c r="M180" i="2"/>
  <c r="D183" i="2"/>
  <c r="K185" i="2"/>
  <c r="G207" i="2"/>
  <c r="D216" i="2"/>
  <c r="E217" i="2"/>
  <c r="G225" i="2"/>
  <c r="E77" i="20"/>
  <c r="H77" i="20"/>
  <c r="H112" i="25"/>
  <c r="C59" i="16"/>
  <c r="E59" i="16" s="1"/>
  <c r="E92" i="25"/>
  <c r="H100" i="26"/>
  <c r="C33" i="25"/>
  <c r="H33" i="25" s="1"/>
  <c r="C21" i="25"/>
  <c r="C20" i="25" s="1"/>
  <c r="C41" i="19"/>
  <c r="H41" i="19" s="1"/>
  <c r="C49" i="27"/>
  <c r="E49" i="27" s="1"/>
  <c r="C49" i="20"/>
  <c r="H49" i="20" s="1"/>
  <c r="C105" i="23"/>
  <c r="C105" i="16"/>
  <c r="C114" i="27"/>
  <c r="H114" i="27" s="1"/>
  <c r="C114" i="20"/>
  <c r="E114" i="20" s="1"/>
  <c r="C114" i="19"/>
  <c r="C114" i="16"/>
  <c r="E114" i="16" s="1"/>
  <c r="C90" i="23"/>
  <c r="E90" i="23" s="1"/>
  <c r="C90" i="25"/>
  <c r="E90" i="25" s="1"/>
  <c r="C90" i="17"/>
  <c r="C90" i="20"/>
  <c r="E90" i="20" s="1"/>
  <c r="C90" i="22"/>
  <c r="C110" i="25"/>
  <c r="C110" i="24"/>
  <c r="E110" i="24" s="1"/>
  <c r="C110" i="17"/>
  <c r="E110" i="17" s="1"/>
  <c r="C35" i="26"/>
  <c r="E35" i="26" s="1"/>
  <c r="C35" i="23"/>
  <c r="C35" i="20"/>
  <c r="C35" i="24"/>
  <c r="E35" i="24" s="1"/>
  <c r="C35" i="18"/>
  <c r="E35" i="18" s="1"/>
  <c r="C35" i="16"/>
  <c r="C43" i="26"/>
  <c r="C43" i="23"/>
  <c r="C43" i="19"/>
  <c r="C43" i="16"/>
  <c r="E43" i="16" s="1"/>
  <c r="C51" i="26"/>
  <c r="C51" i="23"/>
  <c r="E51" i="23" s="1"/>
  <c r="C51" i="24"/>
  <c r="C51" i="18"/>
  <c r="E51" i="18" s="1"/>
  <c r="C51" i="16"/>
  <c r="C38" i="22"/>
  <c r="E38" i="22" s="1"/>
  <c r="C98" i="24"/>
  <c r="C98" i="19"/>
  <c r="C54" i="20"/>
  <c r="E54" i="20" s="1"/>
  <c r="C42" i="23"/>
  <c r="C42" i="16"/>
  <c r="C42" i="25"/>
  <c r="E42" i="25" s="1"/>
  <c r="C42" i="24"/>
  <c r="E42" i="24" s="1"/>
  <c r="C93" i="22"/>
  <c r="E93" i="22" s="1"/>
  <c r="C93" i="23"/>
  <c r="C93" i="27"/>
  <c r="C93" i="17"/>
  <c r="C36" i="26"/>
  <c r="E36" i="26" s="1"/>
  <c r="C36" i="18"/>
  <c r="C36" i="17"/>
  <c r="H36" i="17" s="1"/>
  <c r="C74" i="26"/>
  <c r="E74" i="26" s="1"/>
  <c r="C74" i="17"/>
  <c r="C74" i="27"/>
  <c r="E74" i="27" s="1"/>
  <c r="N140" i="2"/>
  <c r="C56" i="19"/>
  <c r="C56" i="25"/>
  <c r="C56" i="22"/>
  <c r="C56" i="17"/>
  <c r="E56" i="17" s="1"/>
  <c r="C141" i="2"/>
  <c r="C140" i="2" s="1"/>
  <c r="C10" i="2"/>
  <c r="C9" i="2" s="1"/>
  <c r="O17" i="2"/>
  <c r="F147" i="2"/>
  <c r="E147" i="2"/>
  <c r="L147" i="2"/>
  <c r="G148" i="2"/>
  <c r="H148" i="2"/>
  <c r="E148" i="2"/>
  <c r="I148" i="2"/>
  <c r="D148" i="2"/>
  <c r="K149" i="2"/>
  <c r="F149" i="2"/>
  <c r="J151" i="2"/>
  <c r="J150" i="2" s="1"/>
  <c r="I151" i="2"/>
  <c r="I150" i="2" s="1"/>
  <c r="F151" i="2"/>
  <c r="F150" i="2" s="1"/>
  <c r="L151" i="2"/>
  <c r="L150" i="2" s="1"/>
  <c r="I153" i="2"/>
  <c r="F153" i="2"/>
  <c r="H154" i="2"/>
  <c r="O24" i="2"/>
  <c r="K154" i="2"/>
  <c r="E154" i="2"/>
  <c r="F154" i="2"/>
  <c r="O25" i="2"/>
  <c r="D155" i="2"/>
  <c r="E155" i="2"/>
  <c r="F155" i="2"/>
  <c r="I155" i="2"/>
  <c r="J163" i="2"/>
  <c r="K163" i="2"/>
  <c r="F163" i="2"/>
  <c r="I163" i="2"/>
  <c r="L164" i="2"/>
  <c r="E164" i="2"/>
  <c r="J164" i="2"/>
  <c r="I164" i="2"/>
  <c r="J165" i="2"/>
  <c r="O35" i="2"/>
  <c r="M166" i="2"/>
  <c r="H166" i="2"/>
  <c r="F167" i="2"/>
  <c r="G167" i="2"/>
  <c r="J167" i="2"/>
  <c r="J169" i="2"/>
  <c r="O39" i="2"/>
  <c r="I169" i="2"/>
  <c r="G172" i="2"/>
  <c r="I172" i="2"/>
  <c r="O43" i="2"/>
  <c r="F173" i="2"/>
  <c r="J174" i="2"/>
  <c r="G174" i="2"/>
  <c r="E176" i="2"/>
  <c r="M176" i="2"/>
  <c r="F176" i="2"/>
  <c r="G177" i="2"/>
  <c r="F177" i="2"/>
  <c r="M178" i="2"/>
  <c r="O48" i="2"/>
  <c r="E179" i="2"/>
  <c r="J179" i="2"/>
  <c r="I181" i="2"/>
  <c r="D181" i="2"/>
  <c r="M182" i="2"/>
  <c r="G182" i="2"/>
  <c r="L182" i="2"/>
  <c r="H182" i="2"/>
  <c r="I184" i="2"/>
  <c r="M184" i="2"/>
  <c r="D188" i="2"/>
  <c r="G188" i="2"/>
  <c r="I188" i="2"/>
  <c r="I187" i="2" s="1"/>
  <c r="E189" i="2"/>
  <c r="F189" i="2"/>
  <c r="G190" i="2"/>
  <c r="E190" i="2"/>
  <c r="K190" i="2"/>
  <c r="L190" i="2"/>
  <c r="L194" i="2"/>
  <c r="D194" i="2"/>
  <c r="O64" i="2"/>
  <c r="K195" i="2"/>
  <c r="L195" i="2"/>
  <c r="M195" i="2"/>
  <c r="E195" i="2"/>
  <c r="I195" i="2"/>
  <c r="F195" i="2"/>
  <c r="O66" i="2"/>
  <c r="H196" i="2"/>
  <c r="I196" i="2"/>
  <c r="J196" i="2"/>
  <c r="G197" i="2"/>
  <c r="E197" i="2"/>
  <c r="L197" i="2"/>
  <c r="J197" i="2"/>
  <c r="O67" i="2"/>
  <c r="I198" i="2"/>
  <c r="L198" i="2"/>
  <c r="D198" i="2"/>
  <c r="D69" i="2"/>
  <c r="D62" i="2" s="1"/>
  <c r="H200" i="2"/>
  <c r="H199" i="2" s="1"/>
  <c r="H204" i="2"/>
  <c r="F204" i="2"/>
  <c r="M205" i="2"/>
  <c r="I205" i="2"/>
  <c r="K206" i="2"/>
  <c r="I206" i="2"/>
  <c r="K208" i="2"/>
  <c r="H208" i="2"/>
  <c r="D208" i="2"/>
  <c r="K209" i="2"/>
  <c r="H209" i="2"/>
  <c r="G209" i="2"/>
  <c r="J209" i="2"/>
  <c r="G218" i="2"/>
  <c r="F218" i="2"/>
  <c r="I219" i="2"/>
  <c r="F219" i="2"/>
  <c r="N219" i="2"/>
  <c r="K219" i="2"/>
  <c r="J219" i="2"/>
  <c r="E221" i="2"/>
  <c r="J221" i="2"/>
  <c r="G243" i="2"/>
  <c r="C243" i="2"/>
  <c r="C241" i="2" s="1"/>
  <c r="I149" i="2"/>
  <c r="M153" i="2"/>
  <c r="M152" i="2" s="1"/>
  <c r="O93" i="2"/>
  <c r="O98" i="2"/>
  <c r="O97" i="2" s="1"/>
  <c r="E97" i="2"/>
  <c r="E94" i="2" s="1"/>
  <c r="L94" i="2"/>
  <c r="L84" i="2" s="1"/>
  <c r="L229" i="2"/>
  <c r="F97" i="2"/>
  <c r="F94" i="2" s="1"/>
  <c r="F84" i="2" s="1"/>
  <c r="K230" i="2"/>
  <c r="O109" i="2"/>
  <c r="F99" i="21"/>
  <c r="F97" i="21" s="1"/>
  <c r="G221" i="1"/>
  <c r="G91" i="20" s="1"/>
  <c r="F91" i="20" s="1"/>
  <c r="O93" i="1"/>
  <c r="C19" i="17"/>
  <c r="G85" i="19"/>
  <c r="H53" i="27"/>
  <c r="F227" i="1"/>
  <c r="I94" i="2"/>
  <c r="I84" i="2" s="1"/>
  <c r="H31" i="2"/>
  <c r="H227" i="2"/>
  <c r="C241" i="1"/>
  <c r="F165" i="2"/>
  <c r="I167" i="2"/>
  <c r="G170" i="2"/>
  <c r="L172" i="2"/>
  <c r="K173" i="2"/>
  <c r="J178" i="2"/>
  <c r="F34" i="23"/>
  <c r="H34" i="23"/>
  <c r="H35" i="24"/>
  <c r="E113" i="17"/>
  <c r="H113" i="17"/>
  <c r="E113" i="19"/>
  <c r="F23" i="18"/>
  <c r="H52" i="20"/>
  <c r="F21" i="21"/>
  <c r="F20" i="21" s="1"/>
  <c r="F98" i="20"/>
  <c r="F97" i="20" s="1"/>
  <c r="H47" i="18"/>
  <c r="F47" i="18"/>
  <c r="F108" i="17"/>
  <c r="H108" i="17"/>
  <c r="F107" i="19"/>
  <c r="G106" i="19"/>
  <c r="F74" i="18"/>
  <c r="H108" i="24"/>
  <c r="H53" i="21"/>
  <c r="E39" i="17"/>
  <c r="E55" i="25"/>
  <c r="E55" i="20"/>
  <c r="E44" i="19"/>
  <c r="H55" i="21"/>
  <c r="G106" i="20"/>
  <c r="I215" i="1"/>
  <c r="H64" i="22"/>
  <c r="H18" i="16"/>
  <c r="E55" i="16"/>
  <c r="E49" i="20"/>
  <c r="F144" i="1"/>
  <c r="C102" i="20"/>
  <c r="H102" i="20" s="1"/>
  <c r="C102" i="21"/>
  <c r="H102" i="21" s="1"/>
  <c r="N231" i="1"/>
  <c r="F106" i="27"/>
  <c r="C109" i="26"/>
  <c r="E109" i="26" s="1"/>
  <c r="H23" i="23"/>
  <c r="C20" i="22"/>
  <c r="H43" i="16"/>
  <c r="C33" i="22"/>
  <c r="E33" i="22" s="1"/>
  <c r="E100" i="18"/>
  <c r="H43" i="19"/>
  <c r="O207" i="1"/>
  <c r="O183" i="1"/>
  <c r="C66" i="18"/>
  <c r="E66" i="18" s="1"/>
  <c r="O209" i="1"/>
  <c r="G21" i="17"/>
  <c r="F21" i="17" s="1"/>
  <c r="F20" i="17" s="1"/>
  <c r="C91" i="22"/>
  <c r="E91" i="22" s="1"/>
  <c r="C91" i="17"/>
  <c r="E91" i="17" s="1"/>
  <c r="J140" i="1"/>
  <c r="C19" i="23"/>
  <c r="C19" i="25"/>
  <c r="F227" i="2"/>
  <c r="I144" i="1"/>
  <c r="L231" i="2"/>
  <c r="L62" i="2"/>
  <c r="K94" i="2"/>
  <c r="C145" i="1"/>
  <c r="C14" i="1"/>
  <c r="O15" i="1"/>
  <c r="O14" i="1" s="1"/>
  <c r="H9" i="1"/>
  <c r="H153" i="1"/>
  <c r="C153" i="1"/>
  <c r="C155" i="1"/>
  <c r="G25" i="16" s="1"/>
  <c r="O25" i="1"/>
  <c r="O22" i="1" s="1"/>
  <c r="E155" i="1"/>
  <c r="L155" i="1"/>
  <c r="H163" i="1"/>
  <c r="G33" i="21" s="1"/>
  <c r="F33" i="21" s="1"/>
  <c r="J163" i="1"/>
  <c r="I163" i="1"/>
  <c r="G33" i="22" s="1"/>
  <c r="F33" i="22" s="1"/>
  <c r="D163" i="1"/>
  <c r="D165" i="1"/>
  <c r="G35" i="17" s="1"/>
  <c r="F35" i="17" s="1"/>
  <c r="O35" i="1"/>
  <c r="C168" i="1"/>
  <c r="G38" i="16" s="1"/>
  <c r="J168" i="1"/>
  <c r="G38" i="23" s="1"/>
  <c r="C170" i="1"/>
  <c r="G40" i="16" s="1"/>
  <c r="F40" i="16" s="1"/>
  <c r="F170" i="1"/>
  <c r="G40" i="19" s="1"/>
  <c r="F40" i="19" s="1"/>
  <c r="O40" i="1"/>
  <c r="C178" i="1"/>
  <c r="G48" i="16" s="1"/>
  <c r="F48" i="16" s="1"/>
  <c r="O48" i="1"/>
  <c r="C180" i="1"/>
  <c r="G50" i="16" s="1"/>
  <c r="J180" i="1"/>
  <c r="G50" i="23" s="1"/>
  <c r="F50" i="23" s="1"/>
  <c r="O50" i="1"/>
  <c r="N181" i="1"/>
  <c r="H181" i="1"/>
  <c r="G51" i="21" s="1"/>
  <c r="F51" i="21" s="1"/>
  <c r="D181" i="1"/>
  <c r="G51" i="17" s="1"/>
  <c r="O51" i="1"/>
  <c r="O52" i="1"/>
  <c r="F182" i="1"/>
  <c r="G52" i="19" s="1"/>
  <c r="G183" i="1"/>
  <c r="G53" i="20" s="1"/>
  <c r="F53" i="20" s="1"/>
  <c r="I183" i="1"/>
  <c r="H188" i="1"/>
  <c r="H187" i="1" s="1"/>
  <c r="O58" i="1"/>
  <c r="D57" i="1"/>
  <c r="C189" i="1"/>
  <c r="E189" i="1"/>
  <c r="G59" i="18" s="1"/>
  <c r="F59" i="18" s="1"/>
  <c r="G189" i="1"/>
  <c r="F57" i="1"/>
  <c r="F31" i="1" s="1"/>
  <c r="D195" i="1"/>
  <c r="G65" i="17" s="1"/>
  <c r="G195" i="1"/>
  <c r="G65" i="20" s="1"/>
  <c r="F65" i="20" s="1"/>
  <c r="H196" i="1"/>
  <c r="G66" i="21" s="1"/>
  <c r="F66" i="21" s="1"/>
  <c r="E196" i="1"/>
  <c r="G66" i="18" s="1"/>
  <c r="O67" i="1"/>
  <c r="D197" i="1"/>
  <c r="G67" i="17" s="1"/>
  <c r="F67" i="17" s="1"/>
  <c r="C198" i="1"/>
  <c r="K198" i="1"/>
  <c r="G68" i="24" s="1"/>
  <c r="F68" i="24" s="1"/>
  <c r="E198" i="1"/>
  <c r="G68" i="18" s="1"/>
  <c r="F68" i="18" s="1"/>
  <c r="O68" i="1"/>
  <c r="D69" i="1"/>
  <c r="H200" i="1"/>
  <c r="G70" i="21" s="1"/>
  <c r="D200" i="1"/>
  <c r="G70" i="17" s="1"/>
  <c r="I200" i="1"/>
  <c r="J204" i="1"/>
  <c r="F204" i="1"/>
  <c r="G74" i="19" s="1"/>
  <c r="O75" i="1"/>
  <c r="H205" i="1"/>
  <c r="I207" i="1"/>
  <c r="D207" i="1"/>
  <c r="O77" i="1"/>
  <c r="C208" i="1"/>
  <c r="G78" i="16" s="1"/>
  <c r="F78" i="16" s="1"/>
  <c r="O78" i="1"/>
  <c r="E208" i="1"/>
  <c r="J208" i="1"/>
  <c r="G78" i="23" s="1"/>
  <c r="C225" i="1"/>
  <c r="G95" i="16" s="1"/>
  <c r="F95" i="16" s="1"/>
  <c r="O95" i="1"/>
  <c r="C228" i="1"/>
  <c r="C97" i="1"/>
  <c r="C94" i="1" s="1"/>
  <c r="C84" i="1" s="1"/>
  <c r="O98" i="1"/>
  <c r="C250" i="1"/>
  <c r="C249" i="1" s="1"/>
  <c r="C248" i="1" s="1"/>
  <c r="J250" i="1"/>
  <c r="C119" i="1"/>
  <c r="C118" i="1" s="1"/>
  <c r="E69" i="2"/>
  <c r="E62" i="2" s="1"/>
  <c r="E200" i="2"/>
  <c r="E199" i="2" s="1"/>
  <c r="C204" i="2"/>
  <c r="D204" i="2"/>
  <c r="I204" i="2"/>
  <c r="I203" i="2" s="1"/>
  <c r="I202" i="2" s="1"/>
  <c r="G204" i="2"/>
  <c r="M204" i="2"/>
  <c r="J204" i="2"/>
  <c r="O74" i="2"/>
  <c r="O73" i="2" s="1"/>
  <c r="O72" i="2" s="1"/>
  <c r="L205" i="2"/>
  <c r="J205" i="2"/>
  <c r="C206" i="2"/>
  <c r="N206" i="2"/>
  <c r="L206" i="2"/>
  <c r="H206" i="2"/>
  <c r="J207" i="2"/>
  <c r="H207" i="2"/>
  <c r="C208" i="2"/>
  <c r="L208" i="2"/>
  <c r="C209" i="2"/>
  <c r="F209" i="2"/>
  <c r="F203" i="2" s="1"/>
  <c r="F202" i="2" s="1"/>
  <c r="M209" i="2"/>
  <c r="E209" i="2"/>
  <c r="L209" i="2"/>
  <c r="M216" i="2"/>
  <c r="C216" i="2"/>
  <c r="C215" i="2" s="1"/>
  <c r="C85" i="2"/>
  <c r="H216" i="2"/>
  <c r="I217" i="2"/>
  <c r="M217" i="2"/>
  <c r="J217" i="2"/>
  <c r="O88" i="2"/>
  <c r="D218" i="2"/>
  <c r="H218" i="2"/>
  <c r="I218" i="2"/>
  <c r="J218" i="2"/>
  <c r="M218" i="2"/>
  <c r="E219" i="2"/>
  <c r="M219" i="2"/>
  <c r="L219" i="2"/>
  <c r="G219" i="2"/>
  <c r="H219" i="2"/>
  <c r="O89" i="2"/>
  <c r="E220" i="2"/>
  <c r="K220" i="2"/>
  <c r="K215" i="2" s="1"/>
  <c r="H221" i="2"/>
  <c r="M221" i="2"/>
  <c r="I221" i="2"/>
  <c r="D221" i="2"/>
  <c r="K225" i="2"/>
  <c r="D225" i="2"/>
  <c r="O95" i="2"/>
  <c r="E226" i="2"/>
  <c r="M226" i="2"/>
  <c r="F226" i="2"/>
  <c r="K232" i="2"/>
  <c r="D101" i="2"/>
  <c r="G233" i="2"/>
  <c r="K233" i="2"/>
  <c r="O103" i="2"/>
  <c r="I234" i="2"/>
  <c r="I231" i="2" s="1"/>
  <c r="D234" i="2"/>
  <c r="G235" i="2"/>
  <c r="H235" i="2"/>
  <c r="J235" i="2"/>
  <c r="J231" i="2" s="1"/>
  <c r="J237" i="2"/>
  <c r="J236" i="2" s="1"/>
  <c r="D106" i="2"/>
  <c r="D237" i="2"/>
  <c r="F237" i="2"/>
  <c r="F236" i="2" s="1"/>
  <c r="K237" i="2"/>
  <c r="K236" i="2" s="1"/>
  <c r="L237" i="2"/>
  <c r="D238" i="2"/>
  <c r="L238" i="2"/>
  <c r="G238" i="2"/>
  <c r="G236" i="2" s="1"/>
  <c r="M238" i="2"/>
  <c r="M236" i="2" s="1"/>
  <c r="D240" i="2"/>
  <c r="L240" i="2"/>
  <c r="M240" i="2"/>
  <c r="K242" i="2"/>
  <c r="G242" i="2"/>
  <c r="J242" i="2"/>
  <c r="J241" i="2" s="1"/>
  <c r="F242" i="2"/>
  <c r="E243" i="2"/>
  <c r="F243" i="2"/>
  <c r="K243" i="2"/>
  <c r="G244" i="2"/>
  <c r="K244" i="2"/>
  <c r="O114" i="2"/>
  <c r="L244" i="2"/>
  <c r="L241" i="2" s="1"/>
  <c r="I244" i="2"/>
  <c r="F244" i="2"/>
  <c r="D119" i="2"/>
  <c r="D118" i="2" s="1"/>
  <c r="M250" i="2"/>
  <c r="M249" i="2" s="1"/>
  <c r="M248" i="2" s="1"/>
  <c r="I250" i="2"/>
  <c r="I249" i="2" s="1"/>
  <c r="I248" i="2" s="1"/>
  <c r="D250" i="2"/>
  <c r="D249" i="2" s="1"/>
  <c r="D248" i="2" s="1"/>
  <c r="K250" i="2"/>
  <c r="K249" i="2" s="1"/>
  <c r="K248" i="2" s="1"/>
  <c r="J193" i="2"/>
  <c r="C147" i="2"/>
  <c r="C144" i="2" s="1"/>
  <c r="G147" i="2"/>
  <c r="M148" i="2"/>
  <c r="J148" i="2"/>
  <c r="D22" i="2"/>
  <c r="E153" i="2"/>
  <c r="L154" i="2"/>
  <c r="I154" i="2"/>
  <c r="D154" i="2"/>
  <c r="G155" i="2"/>
  <c r="L155" i="2"/>
  <c r="F168" i="2"/>
  <c r="G168" i="2"/>
  <c r="M188" i="2"/>
  <c r="D57" i="2"/>
  <c r="D31" i="2" s="1"/>
  <c r="O11" i="1"/>
  <c r="O10" i="1" s="1"/>
  <c r="F14" i="1"/>
  <c r="D22" i="1"/>
  <c r="F22" i="1"/>
  <c r="K22" i="1"/>
  <c r="M22" i="1"/>
  <c r="M9" i="1" s="1"/>
  <c r="J22" i="1"/>
  <c r="J9" i="1" s="1"/>
  <c r="O33" i="1"/>
  <c r="O34" i="1"/>
  <c r="O37" i="1"/>
  <c r="E57" i="1"/>
  <c r="E31" i="1" s="1"/>
  <c r="H57" i="1"/>
  <c r="E73" i="1"/>
  <c r="E72" i="1" s="1"/>
  <c r="F225" i="1"/>
  <c r="G95" i="19" s="1"/>
  <c r="F95" i="19" s="1"/>
  <c r="O96" i="1"/>
  <c r="E228" i="1"/>
  <c r="L97" i="1"/>
  <c r="O99" i="1"/>
  <c r="N101" i="1"/>
  <c r="I106" i="1"/>
  <c r="K106" i="1"/>
  <c r="J106" i="1"/>
  <c r="L106" i="1"/>
  <c r="O110" i="1"/>
  <c r="D242" i="1"/>
  <c r="K111" i="1"/>
  <c r="N111" i="1"/>
  <c r="J111" i="1"/>
  <c r="L111" i="1"/>
  <c r="M260" i="1"/>
  <c r="J9" i="2"/>
  <c r="E180" i="2"/>
  <c r="I62" i="2"/>
  <c r="K62" i="2"/>
  <c r="H197" i="2"/>
  <c r="E103" i="23"/>
  <c r="F18" i="19"/>
  <c r="C78" i="24"/>
  <c r="C78" i="16"/>
  <c r="C78" i="20"/>
  <c r="C78" i="25"/>
  <c r="C103" i="20"/>
  <c r="C103" i="22"/>
  <c r="E103" i="22" s="1"/>
  <c r="C103" i="17"/>
  <c r="C88" i="27"/>
  <c r="E88" i="27" s="1"/>
  <c r="C88" i="21"/>
  <c r="C88" i="19"/>
  <c r="C88" i="23"/>
  <c r="C88" i="16"/>
  <c r="E88" i="16" s="1"/>
  <c r="C88" i="18"/>
  <c r="E53" i="17"/>
  <c r="H53" i="17"/>
  <c r="E45" i="18"/>
  <c r="H45" i="18"/>
  <c r="F11" i="16"/>
  <c r="F10" i="16" s="1"/>
  <c r="C88" i="20"/>
  <c r="C88" i="22"/>
  <c r="E88" i="22" s="1"/>
  <c r="C88" i="24"/>
  <c r="H39" i="19"/>
  <c r="H79" i="20"/>
  <c r="C103" i="16"/>
  <c r="C78" i="22"/>
  <c r="C78" i="27"/>
  <c r="E78" i="27" s="1"/>
  <c r="E53" i="20"/>
  <c r="E55" i="22"/>
  <c r="F15" i="20"/>
  <c r="E18" i="16"/>
  <c r="F98" i="25"/>
  <c r="F97" i="25" s="1"/>
  <c r="F103" i="17"/>
  <c r="H35" i="25"/>
  <c r="C21" i="20"/>
  <c r="O150" i="2"/>
  <c r="C21" i="24"/>
  <c r="H21" i="22"/>
  <c r="H20" i="22" s="1"/>
  <c r="C65" i="17"/>
  <c r="C99" i="21"/>
  <c r="C21" i="27"/>
  <c r="C20" i="27" s="1"/>
  <c r="G69" i="24"/>
  <c r="G134" i="24" s="1"/>
  <c r="C75" i="21"/>
  <c r="E75" i="21" s="1"/>
  <c r="C75" i="27"/>
  <c r="C75" i="16"/>
  <c r="C75" i="24"/>
  <c r="F43" i="23"/>
  <c r="C38" i="18"/>
  <c r="C38" i="20"/>
  <c r="O188" i="2"/>
  <c r="O187" i="2" s="1"/>
  <c r="C98" i="21"/>
  <c r="C98" i="20"/>
  <c r="H98" i="20" s="1"/>
  <c r="O226" i="1"/>
  <c r="M199" i="1"/>
  <c r="G70" i="26"/>
  <c r="G16" i="24"/>
  <c r="H24" i="23"/>
  <c r="G13" i="23"/>
  <c r="J142" i="1"/>
  <c r="G11" i="20"/>
  <c r="G10" i="20" s="1"/>
  <c r="G140" i="1"/>
  <c r="L140" i="1"/>
  <c r="H35" i="18"/>
  <c r="G107" i="22"/>
  <c r="I236" i="1"/>
  <c r="G58" i="22"/>
  <c r="F16" i="22"/>
  <c r="G21" i="19"/>
  <c r="F150" i="1"/>
  <c r="G60" i="17"/>
  <c r="C23" i="25"/>
  <c r="H23" i="25" s="1"/>
  <c r="C23" i="22"/>
  <c r="C23" i="18"/>
  <c r="C23" i="27"/>
  <c r="H23" i="27" s="1"/>
  <c r="C23" i="16"/>
  <c r="C23" i="17"/>
  <c r="E23" i="17" s="1"/>
  <c r="C34" i="16"/>
  <c r="C34" i="20"/>
  <c r="C34" i="17"/>
  <c r="E34" i="17" s="1"/>
  <c r="C34" i="25"/>
  <c r="C34" i="24"/>
  <c r="E34" i="24" s="1"/>
  <c r="C60" i="27"/>
  <c r="E60" i="27" s="1"/>
  <c r="C60" i="16"/>
  <c r="E60" i="16" s="1"/>
  <c r="C66" i="27"/>
  <c r="E66" i="27" s="1"/>
  <c r="C66" i="23"/>
  <c r="C66" i="16"/>
  <c r="C66" i="26"/>
  <c r="C66" i="21"/>
  <c r="C66" i="17"/>
  <c r="C66" i="25"/>
  <c r="C91" i="18"/>
  <c r="C91" i="23"/>
  <c r="C91" i="20"/>
  <c r="H91" i="20" s="1"/>
  <c r="C91" i="26"/>
  <c r="E91" i="26" s="1"/>
  <c r="C91" i="16"/>
  <c r="E91" i="16" s="1"/>
  <c r="C91" i="25"/>
  <c r="E236" i="1"/>
  <c r="G105" i="17"/>
  <c r="F105" i="17" s="1"/>
  <c r="G90" i="23"/>
  <c r="G64" i="21"/>
  <c r="G58" i="19"/>
  <c r="F56" i="17"/>
  <c r="H56" i="17"/>
  <c r="F43" i="18"/>
  <c r="H94" i="2"/>
  <c r="H84" i="2" s="1"/>
  <c r="G236" i="1"/>
  <c r="H236" i="1"/>
  <c r="D199" i="1"/>
  <c r="G58" i="21"/>
  <c r="G21" i="20"/>
  <c r="G150" i="1"/>
  <c r="G16" i="17"/>
  <c r="G16" i="21"/>
  <c r="H44" i="18"/>
  <c r="H47" i="22"/>
  <c r="H45" i="21"/>
  <c r="O101" i="1"/>
  <c r="L187" i="1"/>
  <c r="G58" i="27"/>
  <c r="F58" i="27" s="1"/>
  <c r="O188" i="1"/>
  <c r="G120" i="21"/>
  <c r="G145" i="21" s="1"/>
  <c r="H249" i="1"/>
  <c r="H248" i="1" s="1"/>
  <c r="G102" i="18"/>
  <c r="G93" i="27"/>
  <c r="F93" i="27" s="1"/>
  <c r="G87" i="18"/>
  <c r="F87" i="18" s="1"/>
  <c r="C19" i="22"/>
  <c r="E19" i="22" s="1"/>
  <c r="C19" i="16"/>
  <c r="C19" i="19"/>
  <c r="H231" i="1"/>
  <c r="C209" i="1"/>
  <c r="O79" i="1"/>
  <c r="C217" i="1"/>
  <c r="H217" i="1"/>
  <c r="E85" i="1"/>
  <c r="J85" i="1"/>
  <c r="N85" i="1"/>
  <c r="J101" i="1"/>
  <c r="D111" i="1"/>
  <c r="F111" i="1"/>
  <c r="G12" i="2"/>
  <c r="G9" i="2" s="1"/>
  <c r="I143" i="2"/>
  <c r="I142" i="2" s="1"/>
  <c r="J143" i="2"/>
  <c r="J142" i="2" s="1"/>
  <c r="J145" i="2"/>
  <c r="L145" i="2"/>
  <c r="G145" i="2"/>
  <c r="M146" i="2"/>
  <c r="H146" i="2"/>
  <c r="K147" i="2"/>
  <c r="J147" i="2"/>
  <c r="M147" i="2"/>
  <c r="D147" i="2"/>
  <c r="H147" i="2"/>
  <c r="I147" i="2"/>
  <c r="O18" i="2"/>
  <c r="K148" i="2"/>
  <c r="F148" i="2"/>
  <c r="J149" i="2"/>
  <c r="M149" i="2"/>
  <c r="H149" i="2"/>
  <c r="G149" i="2"/>
  <c r="D149" i="2"/>
  <c r="G151" i="2"/>
  <c r="G150" i="2" s="1"/>
  <c r="K151" i="2"/>
  <c r="K150" i="2" s="1"/>
  <c r="D20" i="2"/>
  <c r="O21" i="2"/>
  <c r="O20" i="2" s="1"/>
  <c r="E151" i="2"/>
  <c r="E150" i="2" s="1"/>
  <c r="M181" i="2"/>
  <c r="F181" i="2"/>
  <c r="K182" i="2"/>
  <c r="D182" i="2"/>
  <c r="M183" i="2"/>
  <c r="L183" i="2"/>
  <c r="E183" i="2"/>
  <c r="D184" i="2"/>
  <c r="H184" i="2"/>
  <c r="K184" i="2"/>
  <c r="E184" i="2"/>
  <c r="G185" i="2"/>
  <c r="J185" i="2"/>
  <c r="K186" i="2"/>
  <c r="I186" i="2"/>
  <c r="G186" i="2"/>
  <c r="D186" i="2"/>
  <c r="C57" i="2"/>
  <c r="C31" i="2" s="1"/>
  <c r="E188" i="2"/>
  <c r="I189" i="2"/>
  <c r="D189" i="2"/>
  <c r="G189" i="2"/>
  <c r="M189" i="2"/>
  <c r="D190" i="2"/>
  <c r="M190" i="2"/>
  <c r="I194" i="2"/>
  <c r="K194" i="2"/>
  <c r="C63" i="2"/>
  <c r="F196" i="2"/>
  <c r="K196" i="2"/>
  <c r="G198" i="2"/>
  <c r="G193" i="2" s="1"/>
  <c r="O68" i="2"/>
  <c r="K198" i="2"/>
  <c r="H198" i="2"/>
  <c r="C236" i="2"/>
  <c r="C176" i="1"/>
  <c r="E176" i="1"/>
  <c r="G46" i="18" s="1"/>
  <c r="H32" i="1"/>
  <c r="J32" i="1"/>
  <c r="J31" i="1" s="1"/>
  <c r="N73" i="1"/>
  <c r="N72" i="1" s="1"/>
  <c r="E106" i="1"/>
  <c r="H106" i="1"/>
  <c r="N9" i="2"/>
  <c r="F9" i="2"/>
  <c r="L216" i="2"/>
  <c r="I216" i="2"/>
  <c r="E85" i="2"/>
  <c r="K85" i="2"/>
  <c r="J94" i="2"/>
  <c r="J84" i="2" s="1"/>
  <c r="N94" i="2"/>
  <c r="N84" i="2" s="1"/>
  <c r="G84" i="1"/>
  <c r="M32" i="1"/>
  <c r="F165" i="1"/>
  <c r="D167" i="1"/>
  <c r="G37" i="17" s="1"/>
  <c r="F37" i="17" s="1"/>
  <c r="D63" i="1"/>
  <c r="I63" i="1"/>
  <c r="I62" i="1" s="1"/>
  <c r="K63" i="1"/>
  <c r="N63" i="1"/>
  <c r="N62" i="1" s="1"/>
  <c r="D73" i="1"/>
  <c r="D72" i="1" s="1"/>
  <c r="M73" i="1"/>
  <c r="M72" i="1" s="1"/>
  <c r="H73" i="1"/>
  <c r="H72" i="1" s="1"/>
  <c r="F85" i="1"/>
  <c r="D221" i="1"/>
  <c r="G91" i="17" s="1"/>
  <c r="G85" i="17" s="1"/>
  <c r="M97" i="1"/>
  <c r="N106" i="1"/>
  <c r="F106" i="1"/>
  <c r="F94" i="1" s="1"/>
  <c r="E149" i="2"/>
  <c r="G31" i="1"/>
  <c r="E112" i="18"/>
  <c r="E112" i="26"/>
  <c r="F114" i="18"/>
  <c r="E52" i="26"/>
  <c r="H52" i="26"/>
  <c r="G12" i="24"/>
  <c r="F23" i="20"/>
  <c r="F99" i="23"/>
  <c r="F97" i="23" s="1"/>
  <c r="E55" i="24"/>
  <c r="H55" i="24"/>
  <c r="E112" i="19"/>
  <c r="F66" i="20"/>
  <c r="F93" i="19"/>
  <c r="E53" i="19"/>
  <c r="E52" i="19"/>
  <c r="C40" i="20"/>
  <c r="C40" i="22"/>
  <c r="C40" i="26"/>
  <c r="F19" i="22"/>
  <c r="F19" i="17"/>
  <c r="E24" i="17"/>
  <c r="H79" i="22"/>
  <c r="E79" i="22"/>
  <c r="E100" i="20"/>
  <c r="H100" i="20"/>
  <c r="E100" i="25"/>
  <c r="H100" i="25"/>
  <c r="C65" i="18"/>
  <c r="C65" i="27"/>
  <c r="C65" i="23"/>
  <c r="C65" i="24"/>
  <c r="C99" i="25"/>
  <c r="C99" i="17"/>
  <c r="C99" i="24"/>
  <c r="H99" i="24" s="1"/>
  <c r="O227" i="2"/>
  <c r="C59" i="26"/>
  <c r="H59" i="26" s="1"/>
  <c r="C59" i="19"/>
  <c r="C59" i="17"/>
  <c r="C59" i="18"/>
  <c r="C59" i="24"/>
  <c r="E48" i="20"/>
  <c r="H48" i="20"/>
  <c r="F34" i="24"/>
  <c r="F60" i="23"/>
  <c r="G36" i="26"/>
  <c r="G32" i="26" s="1"/>
  <c r="F19" i="26"/>
  <c r="G15" i="26"/>
  <c r="G14" i="26" s="1"/>
  <c r="M144" i="1"/>
  <c r="F113" i="24"/>
  <c r="F103" i="26"/>
  <c r="G88" i="27"/>
  <c r="O218" i="1"/>
  <c r="G78" i="27"/>
  <c r="O208" i="1"/>
  <c r="G74" i="27"/>
  <c r="O204" i="1"/>
  <c r="N203" i="1"/>
  <c r="N202" i="1" s="1"/>
  <c r="G66" i="24"/>
  <c r="K193" i="1"/>
  <c r="O196" i="1"/>
  <c r="G66" i="27"/>
  <c r="O189" i="1"/>
  <c r="G59" i="27"/>
  <c r="F59" i="27" s="1"/>
  <c r="O184" i="1"/>
  <c r="N162" i="1"/>
  <c r="F42" i="24"/>
  <c r="H42" i="24"/>
  <c r="C48" i="26"/>
  <c r="E48" i="26" s="1"/>
  <c r="C48" i="27"/>
  <c r="C48" i="25"/>
  <c r="C48" i="24"/>
  <c r="C48" i="18"/>
  <c r="C48" i="23"/>
  <c r="E48" i="23" s="1"/>
  <c r="C48" i="22"/>
  <c r="C113" i="20"/>
  <c r="E113" i="20" s="1"/>
  <c r="C113" i="27"/>
  <c r="C113" i="24"/>
  <c r="E113" i="24" s="1"/>
  <c r="C113" i="22"/>
  <c r="C113" i="25"/>
  <c r="C113" i="23"/>
  <c r="F112" i="24"/>
  <c r="K215" i="1"/>
  <c r="G231" i="1"/>
  <c r="G215" i="1"/>
  <c r="G112" i="19"/>
  <c r="F241" i="1"/>
  <c r="G120" i="26"/>
  <c r="M249" i="1"/>
  <c r="M248" i="1" s="1"/>
  <c r="G66" i="22"/>
  <c r="G39" i="21"/>
  <c r="F39" i="21" s="1"/>
  <c r="G25" i="22"/>
  <c r="G22" i="22" s="1"/>
  <c r="G21" i="23"/>
  <c r="G21" i="27"/>
  <c r="O151" i="1"/>
  <c r="O150" i="1" s="1"/>
  <c r="F11" i="20"/>
  <c r="F10" i="20" s="1"/>
  <c r="C95" i="23"/>
  <c r="E95" i="23" s="1"/>
  <c r="C95" i="24"/>
  <c r="C95" i="18"/>
  <c r="G106" i="22"/>
  <c r="H64" i="18"/>
  <c r="C50" i="19"/>
  <c r="C50" i="25"/>
  <c r="C50" i="20"/>
  <c r="C109" i="19"/>
  <c r="C109" i="21"/>
  <c r="C109" i="24"/>
  <c r="F42" i="23"/>
  <c r="F17" i="18"/>
  <c r="D129" i="17"/>
  <c r="D129" i="20"/>
  <c r="D123" i="25"/>
  <c r="D129" i="25"/>
  <c r="D128" i="25" s="1"/>
  <c r="D147" i="25" s="1"/>
  <c r="D123" i="16"/>
  <c r="C40" i="18"/>
  <c r="G97" i="19"/>
  <c r="F100" i="27"/>
  <c r="C65" i="21"/>
  <c r="E65" i="21" s="1"/>
  <c r="C40" i="21"/>
  <c r="G119" i="20"/>
  <c r="G118" i="20" s="1"/>
  <c r="F120" i="20"/>
  <c r="C113" i="21"/>
  <c r="E113" i="21" s="1"/>
  <c r="C113" i="26"/>
  <c r="G60" i="25"/>
  <c r="L215" i="1"/>
  <c r="E79" i="19"/>
  <c r="H79" i="19"/>
  <c r="H47" i="21"/>
  <c r="E45" i="22"/>
  <c r="H64" i="26"/>
  <c r="C65" i="19"/>
  <c r="C109" i="22"/>
  <c r="C109" i="23"/>
  <c r="C50" i="18"/>
  <c r="C162" i="2"/>
  <c r="C161" i="2" s="1"/>
  <c r="G49" i="22"/>
  <c r="F49" i="22" s="1"/>
  <c r="G41" i="17"/>
  <c r="C59" i="20"/>
  <c r="H49" i="24"/>
  <c r="E24" i="25"/>
  <c r="H24" i="25"/>
  <c r="C99" i="27"/>
  <c r="E48" i="19"/>
  <c r="F59" i="24"/>
  <c r="E100" i="16"/>
  <c r="H100" i="16"/>
  <c r="H100" i="23"/>
  <c r="E43" i="24"/>
  <c r="H43" i="24"/>
  <c r="C112" i="27"/>
  <c r="C112" i="24"/>
  <c r="C112" i="17"/>
  <c r="E112" i="17" s="1"/>
  <c r="O241" i="2"/>
  <c r="C112" i="20"/>
  <c r="C112" i="22"/>
  <c r="C112" i="21"/>
  <c r="C112" i="16"/>
  <c r="H77" i="16"/>
  <c r="C87" i="18"/>
  <c r="C48" i="17"/>
  <c r="C48" i="16"/>
  <c r="E48" i="16" s="1"/>
  <c r="G54" i="27"/>
  <c r="F114" i="23"/>
  <c r="G15" i="22"/>
  <c r="F23" i="17"/>
  <c r="F112" i="18"/>
  <c r="H112" i="18"/>
  <c r="C50" i="27"/>
  <c r="E91" i="20"/>
  <c r="E23" i="19"/>
  <c r="G114" i="26"/>
  <c r="F114" i="26" s="1"/>
  <c r="F111" i="26" s="1"/>
  <c r="C24" i="20"/>
  <c r="C24" i="26"/>
  <c r="C24" i="24"/>
  <c r="C24" i="19"/>
  <c r="C24" i="18"/>
  <c r="O167" i="2"/>
  <c r="C45" i="16"/>
  <c r="C45" i="27"/>
  <c r="E45" i="27" s="1"/>
  <c r="C45" i="19"/>
  <c r="C45" i="26"/>
  <c r="C45" i="20"/>
  <c r="C45" i="24"/>
  <c r="E45" i="24" s="1"/>
  <c r="O197" i="2"/>
  <c r="C77" i="25"/>
  <c r="C77" i="27"/>
  <c r="E77" i="27" s="1"/>
  <c r="C77" i="23"/>
  <c r="H77" i="23" s="1"/>
  <c r="C77" i="22"/>
  <c r="C77" i="17"/>
  <c r="C92" i="27"/>
  <c r="C92" i="22"/>
  <c r="C92" i="23"/>
  <c r="E92" i="23" s="1"/>
  <c r="C92" i="18"/>
  <c r="C100" i="27"/>
  <c r="E100" i="27" s="1"/>
  <c r="C100" i="24"/>
  <c r="C100" i="21"/>
  <c r="C100" i="19"/>
  <c r="E100" i="19" s="1"/>
  <c r="C100" i="17"/>
  <c r="C107" i="20"/>
  <c r="C106" i="20" s="1"/>
  <c r="C107" i="26"/>
  <c r="C107" i="23"/>
  <c r="C107" i="24"/>
  <c r="C107" i="19"/>
  <c r="C107" i="16"/>
  <c r="O216" i="2"/>
  <c r="C86" i="25" s="1"/>
  <c r="O226" i="2"/>
  <c r="C18" i="22"/>
  <c r="C18" i="27"/>
  <c r="C18" i="21"/>
  <c r="E18" i="21" s="1"/>
  <c r="C18" i="24"/>
  <c r="C18" i="26"/>
  <c r="C18" i="18"/>
  <c r="C18" i="23"/>
  <c r="N241" i="2"/>
  <c r="C39" i="23"/>
  <c r="C39" i="25"/>
  <c r="C39" i="21"/>
  <c r="E39" i="21" s="1"/>
  <c r="C39" i="22"/>
  <c r="C39" i="26"/>
  <c r="C39" i="18"/>
  <c r="C39" i="24"/>
  <c r="C47" i="24"/>
  <c r="C47" i="25"/>
  <c r="C47" i="19"/>
  <c r="C47" i="17"/>
  <c r="C47" i="20"/>
  <c r="C47" i="16"/>
  <c r="C79" i="23"/>
  <c r="C79" i="24"/>
  <c r="C79" i="18"/>
  <c r="C79" i="27"/>
  <c r="E79" i="27" s="1"/>
  <c r="C79" i="21"/>
  <c r="C79" i="25"/>
  <c r="E79" i="25" s="1"/>
  <c r="D123" i="18"/>
  <c r="H113" i="16"/>
  <c r="C203" i="2"/>
  <c r="C202" i="2" s="1"/>
  <c r="G68" i="27"/>
  <c r="F68" i="27" s="1"/>
  <c r="O198" i="1"/>
  <c r="G56" i="27"/>
  <c r="O186" i="1"/>
  <c r="M227" i="1"/>
  <c r="G17" i="27"/>
  <c r="F17" i="27" s="1"/>
  <c r="C98" i="22"/>
  <c r="G107" i="24"/>
  <c r="L199" i="1"/>
  <c r="G70" i="25"/>
  <c r="N199" i="1"/>
  <c r="N192" i="1" s="1"/>
  <c r="O200" i="1"/>
  <c r="O199" i="1" s="1"/>
  <c r="G58" i="24"/>
  <c r="G57" i="24" s="1"/>
  <c r="K187" i="1"/>
  <c r="G58" i="26"/>
  <c r="G49" i="27"/>
  <c r="O179" i="1"/>
  <c r="G45" i="27"/>
  <c r="O175" i="1"/>
  <c r="H62" i="2"/>
  <c r="D84" i="17"/>
  <c r="D138" i="17" s="1"/>
  <c r="D84" i="22"/>
  <c r="D138" i="22" s="1"/>
  <c r="D134" i="22"/>
  <c r="D62" i="22"/>
  <c r="D9" i="24"/>
  <c r="D9" i="26"/>
  <c r="D94" i="27"/>
  <c r="D84" i="27" s="1"/>
  <c r="D138" i="27" s="1"/>
  <c r="H130" i="25"/>
  <c r="E141" i="2"/>
  <c r="E140" i="2" s="1"/>
  <c r="M141" i="2"/>
  <c r="M140" i="2" s="1"/>
  <c r="D141" i="2"/>
  <c r="D140" i="2" s="1"/>
  <c r="J141" i="2"/>
  <c r="J140" i="2" s="1"/>
  <c r="D12" i="2"/>
  <c r="H143" i="2"/>
  <c r="H142" i="2" s="1"/>
  <c r="D143" i="2"/>
  <c r="D142" i="2" s="1"/>
  <c r="E143" i="2"/>
  <c r="E142" i="2" s="1"/>
  <c r="M145" i="2"/>
  <c r="I145" i="2"/>
  <c r="O15" i="2"/>
  <c r="D145" i="2"/>
  <c r="K145" i="2"/>
  <c r="H145" i="2"/>
  <c r="H144" i="2" s="1"/>
  <c r="O16" i="2"/>
  <c r="E146" i="2"/>
  <c r="I146" i="2"/>
  <c r="L146" i="2"/>
  <c r="L144" i="2" s="1"/>
  <c r="H153" i="2"/>
  <c r="K153" i="2"/>
  <c r="K152" i="2" s="1"/>
  <c r="L153" i="2"/>
  <c r="L9" i="2"/>
  <c r="L123" i="2" s="1"/>
  <c r="C69" i="2"/>
  <c r="G200" i="2"/>
  <c r="G199" i="2" s="1"/>
  <c r="D200" i="2"/>
  <c r="D199" i="2" s="1"/>
  <c r="D228" i="2"/>
  <c r="I228" i="2"/>
  <c r="F236" i="1"/>
  <c r="C66" i="24"/>
  <c r="E66" i="24" s="1"/>
  <c r="C34" i="21"/>
  <c r="C23" i="20"/>
  <c r="C60" i="26"/>
  <c r="C23" i="24"/>
  <c r="C23" i="21"/>
  <c r="E23" i="21" s="1"/>
  <c r="C91" i="24"/>
  <c r="E91" i="24" s="1"/>
  <c r="C91" i="19"/>
  <c r="C60" i="24"/>
  <c r="E60" i="24" s="1"/>
  <c r="C60" i="19"/>
  <c r="C91" i="21"/>
  <c r="E91" i="21" s="1"/>
  <c r="C23" i="26"/>
  <c r="C66" i="19"/>
  <c r="C66" i="20"/>
  <c r="L241" i="1"/>
  <c r="G227" i="1"/>
  <c r="J187" i="2"/>
  <c r="O70" i="2"/>
  <c r="O69" i="2" s="1"/>
  <c r="J200" i="2"/>
  <c r="J199" i="2" s="1"/>
  <c r="I200" i="2"/>
  <c r="I199" i="2" s="1"/>
  <c r="C97" i="2"/>
  <c r="O92" i="2"/>
  <c r="H223" i="2"/>
  <c r="F225" i="2"/>
  <c r="G228" i="2"/>
  <c r="G227" i="2" s="1"/>
  <c r="D97" i="2"/>
  <c r="J229" i="2"/>
  <c r="J227" i="2" s="1"/>
  <c r="H232" i="2"/>
  <c r="H231" i="2" s="1"/>
  <c r="C32" i="1"/>
  <c r="C31" i="1" s="1"/>
  <c r="O56" i="1"/>
  <c r="O114" i="1"/>
  <c r="O111" i="1" s="1"/>
  <c r="L250" i="1"/>
  <c r="E250" i="1"/>
  <c r="K250" i="1"/>
  <c r="H243" i="1"/>
  <c r="E184" i="1"/>
  <c r="H184" i="1"/>
  <c r="G54" i="21" s="1"/>
  <c r="F235" i="1"/>
  <c r="L200" i="2"/>
  <c r="L199" i="2" s="1"/>
  <c r="D222" i="2"/>
  <c r="E230" i="2"/>
  <c r="E229" i="2"/>
  <c r="D226" i="1"/>
  <c r="J225" i="1"/>
  <c r="G230" i="2"/>
  <c r="C225" i="2"/>
  <c r="L143" i="2"/>
  <c r="L142" i="2" s="1"/>
  <c r="L141" i="2"/>
  <c r="L140" i="2" s="1"/>
  <c r="J153" i="2"/>
  <c r="J152" i="2" s="1"/>
  <c r="K146" i="2"/>
  <c r="D153" i="2"/>
  <c r="D152" i="2" s="1"/>
  <c r="L228" i="2"/>
  <c r="L227" i="2" s="1"/>
  <c r="I141" i="2"/>
  <c r="I140" i="2" s="1"/>
  <c r="G153" i="2"/>
  <c r="F145" i="2"/>
  <c r="F146" i="2"/>
  <c r="K200" i="2"/>
  <c r="K199" i="2" s="1"/>
  <c r="O120" i="1"/>
  <c r="O119" i="1" s="1"/>
  <c r="O118" i="1" s="1"/>
  <c r="O54" i="1"/>
  <c r="O32" i="1" s="1"/>
  <c r="D229" i="2"/>
  <c r="K143" i="2"/>
  <c r="K142" i="2" s="1"/>
  <c r="O13" i="2"/>
  <c r="O12" i="2" s="1"/>
  <c r="O23" i="2"/>
  <c r="O22" i="2" s="1"/>
  <c r="D62" i="17"/>
  <c r="D123" i="17" s="1"/>
  <c r="D132" i="17"/>
  <c r="D135" i="18"/>
  <c r="D128" i="18" s="1"/>
  <c r="D147" i="18" s="1"/>
  <c r="D94" i="19"/>
  <c r="D84" i="19" s="1"/>
  <c r="D138" i="19" s="1"/>
  <c r="D31" i="19"/>
  <c r="D136" i="20"/>
  <c r="D135" i="20" s="1"/>
  <c r="D72" i="20"/>
  <c r="D133" i="20"/>
  <c r="D132" i="20" s="1"/>
  <c r="D62" i="20"/>
  <c r="D123" i="20" s="1"/>
  <c r="H137" i="20"/>
  <c r="D94" i="21"/>
  <c r="D84" i="21" s="1"/>
  <c r="D138" i="21" s="1"/>
  <c r="D9" i="21"/>
  <c r="D136" i="22"/>
  <c r="D135" i="22" s="1"/>
  <c r="D72" i="22"/>
  <c r="D132" i="22"/>
  <c r="D128" i="22" s="1"/>
  <c r="D147" i="22" s="1"/>
  <c r="D94" i="23"/>
  <c r="D84" i="23" s="1"/>
  <c r="D138" i="23" s="1"/>
  <c r="D9" i="23"/>
  <c r="D136" i="24"/>
  <c r="D135" i="24" s="1"/>
  <c r="D72" i="24"/>
  <c r="D132" i="24"/>
  <c r="D135" i="26"/>
  <c r="D31" i="27"/>
  <c r="H137" i="27"/>
  <c r="H9" i="2"/>
  <c r="H123" i="2" s="1"/>
  <c r="H139" i="19"/>
  <c r="K167" i="1"/>
  <c r="M94" i="2"/>
  <c r="M84" i="2" s="1"/>
  <c r="D236" i="2"/>
  <c r="N31" i="2"/>
  <c r="H130" i="20"/>
  <c r="H130" i="19"/>
  <c r="H139" i="25"/>
  <c r="L32" i="1"/>
  <c r="J63" i="1"/>
  <c r="J62" i="1" s="1"/>
  <c r="L85" i="1"/>
  <c r="H101" i="1"/>
  <c r="L101" i="1"/>
  <c r="E111" i="1"/>
  <c r="H111" i="1"/>
  <c r="N14" i="1"/>
  <c r="C22" i="1"/>
  <c r="E22" i="1"/>
  <c r="L22" i="1"/>
  <c r="N22" i="1"/>
  <c r="K32" i="1"/>
  <c r="J73" i="1"/>
  <c r="J72" i="1" s="1"/>
  <c r="C73" i="1"/>
  <c r="C72" i="1" s="1"/>
  <c r="H85" i="1"/>
  <c r="M101" i="1"/>
  <c r="K101" i="1"/>
  <c r="E145" i="2"/>
  <c r="E165" i="2"/>
  <c r="L217" i="2"/>
  <c r="E250" i="2"/>
  <c r="E249" i="2" s="1"/>
  <c r="E248" i="2" s="1"/>
  <c r="F52" i="16"/>
  <c r="H52" i="16"/>
  <c r="E47" i="21"/>
  <c r="C87" i="26"/>
  <c r="C87" i="24"/>
  <c r="C87" i="17"/>
  <c r="C87" i="19"/>
  <c r="C87" i="22"/>
  <c r="C87" i="16"/>
  <c r="C87" i="27"/>
  <c r="C87" i="21"/>
  <c r="C87" i="23"/>
  <c r="C87" i="25"/>
  <c r="F85" i="19"/>
  <c r="K203" i="2"/>
  <c r="K202" i="2" s="1"/>
  <c r="C68" i="25"/>
  <c r="C68" i="20"/>
  <c r="C68" i="24"/>
  <c r="C68" i="16"/>
  <c r="C68" i="22"/>
  <c r="C68" i="19"/>
  <c r="C68" i="21"/>
  <c r="C68" i="26"/>
  <c r="C68" i="18"/>
  <c r="C68" i="27"/>
  <c r="C68" i="17"/>
  <c r="F16" i="16"/>
  <c r="F87" i="17"/>
  <c r="H87" i="20"/>
  <c r="C17" i="19"/>
  <c r="C17" i="16"/>
  <c r="C17" i="18"/>
  <c r="C17" i="27"/>
  <c r="C17" i="17"/>
  <c r="C17" i="25"/>
  <c r="E17" i="25" s="1"/>
  <c r="C17" i="23"/>
  <c r="C17" i="26"/>
  <c r="C17" i="22"/>
  <c r="C17" i="24"/>
  <c r="C17" i="21"/>
  <c r="C17" i="20"/>
  <c r="M231" i="2"/>
  <c r="M63" i="1"/>
  <c r="K62" i="1"/>
  <c r="K9" i="2"/>
  <c r="L181" i="2"/>
  <c r="L188" i="2"/>
  <c r="D242" i="2"/>
  <c r="D241" i="2" s="1"/>
  <c r="C94" i="2"/>
  <c r="E9" i="2"/>
  <c r="N190" i="1"/>
  <c r="I73" i="1"/>
  <c r="I72" i="1" s="1"/>
  <c r="I101" i="1"/>
  <c r="H185" i="2"/>
  <c r="I229" i="2"/>
  <c r="I227" i="2" s="1"/>
  <c r="L184" i="2"/>
  <c r="M194" i="2"/>
  <c r="M193" i="2" s="1"/>
  <c r="M192" i="2" s="1"/>
  <c r="H244" i="2"/>
  <c r="H241" i="2" s="1"/>
  <c r="I241" i="2"/>
  <c r="D144" i="2"/>
  <c r="D139" i="2" s="1"/>
  <c r="L62" i="1"/>
  <c r="M57" i="1"/>
  <c r="E62" i="1"/>
  <c r="K73" i="1"/>
  <c r="K72" i="1" s="1"/>
  <c r="E97" i="1"/>
  <c r="E182" i="2"/>
  <c r="I22" i="1"/>
  <c r="I9" i="1" s="1"/>
  <c r="M106" i="1"/>
  <c r="I111" i="1"/>
  <c r="O105" i="2"/>
  <c r="I236" i="2"/>
  <c r="F187" i="2"/>
  <c r="K14" i="1"/>
  <c r="H177" i="2"/>
  <c r="I97" i="1"/>
  <c r="E101" i="1"/>
  <c r="G169" i="2"/>
  <c r="J226" i="2"/>
  <c r="C227" i="2"/>
  <c r="J146" i="2"/>
  <c r="O34" i="2"/>
  <c r="H190" i="2"/>
  <c r="G223" i="2"/>
  <c r="H55" i="26"/>
  <c r="F110" i="25"/>
  <c r="F76" i="22"/>
  <c r="F52" i="21"/>
  <c r="H52" i="21"/>
  <c r="H48" i="21"/>
  <c r="G14" i="20"/>
  <c r="F18" i="20"/>
  <c r="H18" i="20"/>
  <c r="F25" i="26"/>
  <c r="H92" i="26"/>
  <c r="F92" i="26"/>
  <c r="F54" i="20"/>
  <c r="F45" i="25"/>
  <c r="F114" i="20"/>
  <c r="H114" i="20"/>
  <c r="H52" i="22"/>
  <c r="F59" i="25"/>
  <c r="F48" i="24"/>
  <c r="F60" i="20"/>
  <c r="F108" i="26"/>
  <c r="F35" i="26"/>
  <c r="H35" i="26"/>
  <c r="F107" i="24"/>
  <c r="F106" i="24" s="1"/>
  <c r="F96" i="23"/>
  <c r="F33" i="24"/>
  <c r="F54" i="22"/>
  <c r="F95" i="25"/>
  <c r="F52" i="23"/>
  <c r="H52" i="23"/>
  <c r="F36" i="20"/>
  <c r="G32" i="20"/>
  <c r="F60" i="21"/>
  <c r="G57" i="21"/>
  <c r="G85" i="22"/>
  <c r="F19" i="20"/>
  <c r="F17" i="25"/>
  <c r="G85" i="23"/>
  <c r="F96" i="24"/>
  <c r="F74" i="21"/>
  <c r="F36" i="21"/>
  <c r="F96" i="21"/>
  <c r="F93" i="26"/>
  <c r="F89" i="26"/>
  <c r="F76" i="24"/>
  <c r="F65" i="25"/>
  <c r="F63" i="25" s="1"/>
  <c r="F133" i="25" s="1"/>
  <c r="H65" i="25"/>
  <c r="F48" i="23"/>
  <c r="F40" i="20"/>
  <c r="F39" i="24"/>
  <c r="F93" i="20"/>
  <c r="H18" i="21"/>
  <c r="H44" i="20"/>
  <c r="F95" i="24"/>
  <c r="F77" i="25"/>
  <c r="F39" i="26"/>
  <c r="F41" i="25"/>
  <c r="F16" i="26"/>
  <c r="H112" i="22"/>
  <c r="F112" i="22"/>
  <c r="F44" i="21"/>
  <c r="F55" i="23"/>
  <c r="H55" i="23"/>
  <c r="F51" i="23"/>
  <c r="H51" i="23"/>
  <c r="F38" i="24"/>
  <c r="F58" i="24"/>
  <c r="F57" i="24" s="1"/>
  <c r="F68" i="23"/>
  <c r="H68" i="23"/>
  <c r="F76" i="20"/>
  <c r="F89" i="20"/>
  <c r="F56" i="21"/>
  <c r="F44" i="22"/>
  <c r="H44" i="22"/>
  <c r="F78" i="26"/>
  <c r="F38" i="26"/>
  <c r="F90" i="25"/>
  <c r="F49" i="26"/>
  <c r="G101" i="22"/>
  <c r="H103" i="22"/>
  <c r="F92" i="23"/>
  <c r="F53" i="23"/>
  <c r="H53" i="23"/>
  <c r="F25" i="21"/>
  <c r="F91" i="22"/>
  <c r="F90" i="21"/>
  <c r="F22" i="20"/>
  <c r="H93" i="22"/>
  <c r="F85" i="25"/>
  <c r="H77" i="26"/>
  <c r="G111" i="25"/>
  <c r="H88" i="16"/>
  <c r="H45" i="24"/>
  <c r="H107" i="20"/>
  <c r="E24" i="20"/>
  <c r="F52" i="18"/>
  <c r="F33" i="16"/>
  <c r="F33" i="20"/>
  <c r="H33" i="20"/>
  <c r="F215" i="1"/>
  <c r="C75" i="20"/>
  <c r="C59" i="23"/>
  <c r="C24" i="21"/>
  <c r="O236" i="2"/>
  <c r="C33" i="23"/>
  <c r="C59" i="22"/>
  <c r="E43" i="19"/>
  <c r="C77" i="18"/>
  <c r="C43" i="20"/>
  <c r="C43" i="22"/>
  <c r="C41" i="23"/>
  <c r="C41" i="26"/>
  <c r="C41" i="18"/>
  <c r="C77" i="24"/>
  <c r="C77" i="21"/>
  <c r="E92" i="21"/>
  <c r="C24" i="16"/>
  <c r="C107" i="17"/>
  <c r="C59" i="21"/>
  <c r="C59" i="27"/>
  <c r="C41" i="22"/>
  <c r="G12" i="25"/>
  <c r="F13" i="25"/>
  <c r="F12" i="25" s="1"/>
  <c r="C21" i="23"/>
  <c r="C75" i="22"/>
  <c r="C75" i="26"/>
  <c r="C75" i="25"/>
  <c r="C75" i="17"/>
  <c r="C49" i="19"/>
  <c r="C92" i="19"/>
  <c r="C92" i="24"/>
  <c r="N249" i="1"/>
  <c r="N248" i="1" s="1"/>
  <c r="G88" i="26"/>
  <c r="C49" i="22"/>
  <c r="C92" i="16"/>
  <c r="C236" i="1"/>
  <c r="G108" i="16"/>
  <c r="M62" i="1"/>
  <c r="I9" i="2"/>
  <c r="G120" i="16"/>
  <c r="E90" i="24" l="1"/>
  <c r="H90" i="24"/>
  <c r="E43" i="18"/>
  <c r="H43" i="18"/>
  <c r="H105" i="24"/>
  <c r="E105" i="24"/>
  <c r="C16" i="24"/>
  <c r="E16" i="24" s="1"/>
  <c r="C16" i="16"/>
  <c r="C16" i="18"/>
  <c r="C16" i="22"/>
  <c r="E16" i="22" s="1"/>
  <c r="C16" i="20"/>
  <c r="C16" i="21"/>
  <c r="E16" i="21" s="1"/>
  <c r="C16" i="27"/>
  <c r="C16" i="26"/>
  <c r="C16" i="19"/>
  <c r="O144" i="2"/>
  <c r="C16" i="17"/>
  <c r="E16" i="17" s="1"/>
  <c r="C16" i="23"/>
  <c r="C16" i="25"/>
  <c r="K84" i="2"/>
  <c r="C78" i="19"/>
  <c r="C78" i="17"/>
  <c r="E241" i="2"/>
  <c r="G63" i="18"/>
  <c r="C33" i="21"/>
  <c r="E33" i="21" s="1"/>
  <c r="E114" i="27"/>
  <c r="K187" i="2"/>
  <c r="C42" i="18"/>
  <c r="N152" i="2"/>
  <c r="C51" i="20"/>
  <c r="H51" i="20" s="1"/>
  <c r="C114" i="22"/>
  <c r="E114" i="22" s="1"/>
  <c r="C49" i="16"/>
  <c r="C54" i="26"/>
  <c r="C90" i="26"/>
  <c r="E231" i="2"/>
  <c r="H59" i="25"/>
  <c r="H19" i="22"/>
  <c r="F64" i="17"/>
  <c r="H64" i="17"/>
  <c r="H16" i="24"/>
  <c r="F144" i="2"/>
  <c r="C111" i="26"/>
  <c r="F85" i="24"/>
  <c r="H34" i="17"/>
  <c r="H42" i="17"/>
  <c r="O85" i="1"/>
  <c r="C86" i="19"/>
  <c r="C86" i="27"/>
  <c r="H109" i="26"/>
  <c r="G123" i="1"/>
  <c r="E187" i="1"/>
  <c r="E152" i="2"/>
  <c r="E203" i="2"/>
  <c r="E202" i="2" s="1"/>
  <c r="H203" i="2"/>
  <c r="H202" i="2" s="1"/>
  <c r="K241" i="1"/>
  <c r="E187" i="2"/>
  <c r="C50" i="22"/>
  <c r="E50" i="22" s="1"/>
  <c r="C42" i="27"/>
  <c r="N231" i="2"/>
  <c r="C114" i="18"/>
  <c r="D94" i="1"/>
  <c r="G70" i="20"/>
  <c r="F101" i="25"/>
  <c r="N241" i="1"/>
  <c r="H99" i="16"/>
  <c r="F187" i="1"/>
  <c r="N139" i="2"/>
  <c r="C105" i="19"/>
  <c r="E105" i="19" s="1"/>
  <c r="H49" i="26"/>
  <c r="M150" i="1"/>
  <c r="G21" i="26"/>
  <c r="H90" i="20"/>
  <c r="C54" i="19"/>
  <c r="E54" i="19" s="1"/>
  <c r="C49" i="26"/>
  <c r="E49" i="26" s="1"/>
  <c r="G12" i="17"/>
  <c r="O106" i="1"/>
  <c r="F101" i="21"/>
  <c r="F101" i="22"/>
  <c r="G97" i="20"/>
  <c r="I193" i="1"/>
  <c r="M187" i="1"/>
  <c r="D31" i="1"/>
  <c r="G22" i="20"/>
  <c r="G14" i="19"/>
  <c r="K144" i="1"/>
  <c r="J227" i="1"/>
  <c r="H39" i="20"/>
  <c r="H39" i="17"/>
  <c r="H64" i="27"/>
  <c r="H144" i="1"/>
  <c r="E19" i="26"/>
  <c r="H19" i="26"/>
  <c r="C11" i="27"/>
  <c r="H11" i="27" s="1"/>
  <c r="H10" i="27" s="1"/>
  <c r="C11" i="26"/>
  <c r="E11" i="26" s="1"/>
  <c r="E10" i="26" s="1"/>
  <c r="C11" i="17"/>
  <c r="C11" i="24"/>
  <c r="C11" i="23"/>
  <c r="H11" i="23" s="1"/>
  <c r="H10" i="23" s="1"/>
  <c r="C11" i="16"/>
  <c r="C11" i="21"/>
  <c r="H11" i="21" s="1"/>
  <c r="H10" i="21" s="1"/>
  <c r="C11" i="19"/>
  <c r="C11" i="20"/>
  <c r="E11" i="20" s="1"/>
  <c r="E10" i="20" s="1"/>
  <c r="F92" i="20"/>
  <c r="H92" i="20"/>
  <c r="F15" i="25"/>
  <c r="F14" i="25" s="1"/>
  <c r="G14" i="25"/>
  <c r="H39" i="21"/>
  <c r="K192" i="1"/>
  <c r="G123" i="2"/>
  <c r="C84" i="2"/>
  <c r="O63" i="2"/>
  <c r="L193" i="2"/>
  <c r="L192" i="2" s="1"/>
  <c r="H93" i="27"/>
  <c r="G203" i="2"/>
  <c r="G202" i="2" s="1"/>
  <c r="E9" i="1"/>
  <c r="O250" i="2"/>
  <c r="N249" i="2"/>
  <c r="N248" i="2" s="1"/>
  <c r="M241" i="2"/>
  <c r="C110" i="23"/>
  <c r="C110" i="16"/>
  <c r="C110" i="22"/>
  <c r="E110" i="22" s="1"/>
  <c r="C109" i="17"/>
  <c r="C109" i="20"/>
  <c r="C105" i="25"/>
  <c r="C105" i="17"/>
  <c r="C105" i="21"/>
  <c r="C102" i="23"/>
  <c r="E102" i="23" s="1"/>
  <c r="C102" i="19"/>
  <c r="C102" i="17"/>
  <c r="E102" i="17" s="1"/>
  <c r="C102" i="16"/>
  <c r="E102" i="16" s="1"/>
  <c r="C102" i="18"/>
  <c r="C102" i="27"/>
  <c r="E102" i="27" s="1"/>
  <c r="C102" i="26"/>
  <c r="C102" i="24"/>
  <c r="E102" i="24" s="1"/>
  <c r="O231" i="2"/>
  <c r="C98" i="26"/>
  <c r="C98" i="17"/>
  <c r="C95" i="19"/>
  <c r="E95" i="19" s="1"/>
  <c r="C95" i="27"/>
  <c r="E95" i="27" s="1"/>
  <c r="C95" i="26"/>
  <c r="C95" i="16"/>
  <c r="E95" i="16" s="1"/>
  <c r="C95" i="17"/>
  <c r="E95" i="17" s="1"/>
  <c r="C95" i="25"/>
  <c r="C93" i="21"/>
  <c r="C93" i="19"/>
  <c r="E93" i="19" s="1"/>
  <c r="C93" i="24"/>
  <c r="C74" i="23"/>
  <c r="E74" i="23" s="1"/>
  <c r="C74" i="24"/>
  <c r="C74" i="16"/>
  <c r="N199" i="2"/>
  <c r="O200" i="2"/>
  <c r="C54" i="23"/>
  <c r="C54" i="25"/>
  <c r="C54" i="27"/>
  <c r="E54" i="27" s="1"/>
  <c r="C54" i="22"/>
  <c r="C41" i="21"/>
  <c r="C41" i="17"/>
  <c r="E41" i="17" s="1"/>
  <c r="C40" i="27"/>
  <c r="E40" i="27" s="1"/>
  <c r="C40" i="23"/>
  <c r="C38" i="27"/>
  <c r="C38" i="16"/>
  <c r="E38" i="16" s="1"/>
  <c r="C38" i="21"/>
  <c r="E38" i="21" s="1"/>
  <c r="C36" i="20"/>
  <c r="E36" i="20" s="1"/>
  <c r="C36" i="21"/>
  <c r="C36" i="16"/>
  <c r="C36" i="27"/>
  <c r="E36" i="27" s="1"/>
  <c r="C36" i="23"/>
  <c r="C36" i="25"/>
  <c r="C15" i="25"/>
  <c r="E15" i="25" s="1"/>
  <c r="C15" i="22"/>
  <c r="E15" i="22" s="1"/>
  <c r="C15" i="17"/>
  <c r="E15" i="17" s="1"/>
  <c r="C15" i="20"/>
  <c r="C15" i="23"/>
  <c r="C15" i="21"/>
  <c r="C15" i="27"/>
  <c r="E15" i="27" s="1"/>
  <c r="C15" i="16"/>
  <c r="E15" i="16" s="1"/>
  <c r="C15" i="26"/>
  <c r="E15" i="26" s="1"/>
  <c r="C15" i="19"/>
  <c r="E15" i="19" s="1"/>
  <c r="C15" i="18"/>
  <c r="C15" i="24"/>
  <c r="G120" i="27"/>
  <c r="O250" i="1"/>
  <c r="O249" i="1" s="1"/>
  <c r="O248" i="1" s="1"/>
  <c r="I249" i="1"/>
  <c r="I248" i="1" s="1"/>
  <c r="G120" i="22"/>
  <c r="I241" i="1"/>
  <c r="G114" i="22"/>
  <c r="G241" i="1"/>
  <c r="G113" i="20"/>
  <c r="G111" i="24"/>
  <c r="F110" i="22"/>
  <c r="H110" i="22"/>
  <c r="G109" i="27"/>
  <c r="F109" i="27" s="1"/>
  <c r="O239" i="1"/>
  <c r="G105" i="27"/>
  <c r="O235" i="1"/>
  <c r="F104" i="18"/>
  <c r="G102" i="26"/>
  <c r="M231" i="1"/>
  <c r="G98" i="24"/>
  <c r="K227" i="1"/>
  <c r="G95" i="27"/>
  <c r="O225" i="1"/>
  <c r="O222" i="1"/>
  <c r="G92" i="27"/>
  <c r="F92" i="27" s="1"/>
  <c r="O206" i="1"/>
  <c r="G76" i="27"/>
  <c r="F76" i="27" s="1"/>
  <c r="G74" i="26"/>
  <c r="M203" i="1"/>
  <c r="M202" i="1" s="1"/>
  <c r="G70" i="18"/>
  <c r="E199" i="1"/>
  <c r="F64" i="20"/>
  <c r="F63" i="20" s="1"/>
  <c r="H64" i="20"/>
  <c r="F64" i="19"/>
  <c r="F63" i="19" s="1"/>
  <c r="F133" i="19" s="1"/>
  <c r="G63" i="19"/>
  <c r="G133" i="19" s="1"/>
  <c r="H64" i="19"/>
  <c r="F53" i="16"/>
  <c r="H53" i="16"/>
  <c r="F52" i="24"/>
  <c r="H52" i="24"/>
  <c r="O178" i="1"/>
  <c r="G48" i="27"/>
  <c r="F48" i="27" s="1"/>
  <c r="G47" i="27"/>
  <c r="O177" i="1"/>
  <c r="O170" i="1"/>
  <c r="G40" i="27"/>
  <c r="O155" i="1"/>
  <c r="G25" i="27"/>
  <c r="F25" i="27" s="1"/>
  <c r="G21" i="24"/>
  <c r="K150" i="1"/>
  <c r="G19" i="27"/>
  <c r="F19" i="27" s="1"/>
  <c r="O149" i="1"/>
  <c r="G16" i="23"/>
  <c r="H16" i="23" s="1"/>
  <c r="J144" i="1"/>
  <c r="E144" i="1"/>
  <c r="G15" i="18"/>
  <c r="G13" i="26"/>
  <c r="M142" i="1"/>
  <c r="G13" i="22"/>
  <c r="I142" i="1"/>
  <c r="G11" i="26"/>
  <c r="H11" i="26" s="1"/>
  <c r="H10" i="26" s="1"/>
  <c r="M140" i="1"/>
  <c r="D140" i="1"/>
  <c r="G11" i="17"/>
  <c r="H44" i="23"/>
  <c r="E44" i="23"/>
  <c r="F11" i="27"/>
  <c r="F10" i="27" s="1"/>
  <c r="G10" i="27"/>
  <c r="H47" i="26"/>
  <c r="E47" i="26"/>
  <c r="E45" i="17"/>
  <c r="H45" i="17"/>
  <c r="H48" i="19"/>
  <c r="H55" i="18"/>
  <c r="E55" i="18"/>
  <c r="H55" i="22"/>
  <c r="H39" i="16"/>
  <c r="G101" i="25"/>
  <c r="C49" i="25"/>
  <c r="F70" i="23"/>
  <c r="F69" i="23" s="1"/>
  <c r="C21" i="18"/>
  <c r="C41" i="20"/>
  <c r="E41" i="20" s="1"/>
  <c r="C41" i="24"/>
  <c r="E110" i="26"/>
  <c r="C41" i="16"/>
  <c r="H41" i="27"/>
  <c r="H24" i="20"/>
  <c r="E107" i="20"/>
  <c r="E106" i="20" s="1"/>
  <c r="H65" i="21"/>
  <c r="G57" i="23"/>
  <c r="H52" i="25"/>
  <c r="M215" i="1"/>
  <c r="H90" i="25"/>
  <c r="G101" i="21"/>
  <c r="G63" i="25"/>
  <c r="G133" i="25" s="1"/>
  <c r="G85" i="24"/>
  <c r="H108" i="26"/>
  <c r="H187" i="2"/>
  <c r="F11" i="24"/>
  <c r="F10" i="24" s="1"/>
  <c r="G22" i="23"/>
  <c r="F193" i="1"/>
  <c r="F192" i="1" s="1"/>
  <c r="L187" i="2"/>
  <c r="D215" i="1"/>
  <c r="K31" i="1"/>
  <c r="L9" i="1"/>
  <c r="L31" i="1"/>
  <c r="M123" i="2"/>
  <c r="E227" i="2"/>
  <c r="E224" i="2" s="1"/>
  <c r="L231" i="1"/>
  <c r="C60" i="25"/>
  <c r="E60" i="25" s="1"/>
  <c r="C60" i="20"/>
  <c r="C60" i="18"/>
  <c r="H60" i="18" s="1"/>
  <c r="C34" i="22"/>
  <c r="C98" i="16"/>
  <c r="C97" i="16" s="1"/>
  <c r="N193" i="2"/>
  <c r="N192" i="2" s="1"/>
  <c r="N162" i="2"/>
  <c r="N161" i="2" s="1"/>
  <c r="M241" i="1"/>
  <c r="H23" i="19"/>
  <c r="H91" i="16"/>
  <c r="J152" i="1"/>
  <c r="L193" i="1"/>
  <c r="H112" i="20"/>
  <c r="E111" i="17"/>
  <c r="F99" i="16"/>
  <c r="C99" i="19"/>
  <c r="E99" i="19" s="1"/>
  <c r="C99" i="23"/>
  <c r="E99" i="23" s="1"/>
  <c r="N215" i="1"/>
  <c r="C50" i="24"/>
  <c r="H50" i="24" s="1"/>
  <c r="C50" i="23"/>
  <c r="C109" i="16"/>
  <c r="H109" i="16" s="1"/>
  <c r="H45" i="22"/>
  <c r="G57" i="25"/>
  <c r="H108" i="21"/>
  <c r="H91" i="26"/>
  <c r="C40" i="24"/>
  <c r="C40" i="19"/>
  <c r="H40" i="19" s="1"/>
  <c r="C109" i="25"/>
  <c r="C109" i="27"/>
  <c r="C109" i="18"/>
  <c r="C50" i="17"/>
  <c r="H50" i="17" s="1"/>
  <c r="C50" i="21"/>
  <c r="C50" i="26"/>
  <c r="C95" i="20"/>
  <c r="C95" i="21"/>
  <c r="E95" i="21" s="1"/>
  <c r="C95" i="22"/>
  <c r="I152" i="1"/>
  <c r="G85" i="25"/>
  <c r="M162" i="1"/>
  <c r="H34" i="24"/>
  <c r="C99" i="20"/>
  <c r="C99" i="18"/>
  <c r="E99" i="18" s="1"/>
  <c r="E97" i="18" s="1"/>
  <c r="C99" i="22"/>
  <c r="C99" i="26"/>
  <c r="E99" i="26" s="1"/>
  <c r="C65" i="16"/>
  <c r="C65" i="22"/>
  <c r="E65" i="22" s="1"/>
  <c r="C65" i="26"/>
  <c r="H51" i="22"/>
  <c r="C40" i="16"/>
  <c r="C40" i="25"/>
  <c r="E40" i="25" s="1"/>
  <c r="C40" i="17"/>
  <c r="F108" i="18"/>
  <c r="H53" i="19"/>
  <c r="H114" i="16"/>
  <c r="E102" i="21"/>
  <c r="E102" i="20"/>
  <c r="C111" i="18"/>
  <c r="I162" i="2"/>
  <c r="I161" i="2" s="1"/>
  <c r="C19" i="24"/>
  <c r="C19" i="27"/>
  <c r="E215" i="1"/>
  <c r="E231" i="1"/>
  <c r="K203" i="1"/>
  <c r="K202" i="1" s="1"/>
  <c r="N227" i="2"/>
  <c r="N224" i="2" s="1"/>
  <c r="H108" i="20"/>
  <c r="H106" i="20" s="1"/>
  <c r="H21" i="20"/>
  <c r="H20" i="20" s="1"/>
  <c r="J215" i="1"/>
  <c r="C60" i="23"/>
  <c r="E60" i="23" s="1"/>
  <c r="C60" i="22"/>
  <c r="C60" i="21"/>
  <c r="E60" i="21" s="1"/>
  <c r="C34" i="26"/>
  <c r="C34" i="18"/>
  <c r="H34" i="18" s="1"/>
  <c r="C34" i="19"/>
  <c r="C34" i="27"/>
  <c r="H34" i="27" s="1"/>
  <c r="C98" i="18"/>
  <c r="E98" i="18" s="1"/>
  <c r="C98" i="23"/>
  <c r="E98" i="23" s="1"/>
  <c r="N187" i="2"/>
  <c r="C38" i="19"/>
  <c r="E38" i="19" s="1"/>
  <c r="C38" i="17"/>
  <c r="C38" i="24"/>
  <c r="E38" i="24" s="1"/>
  <c r="C21" i="19"/>
  <c r="C65" i="20"/>
  <c r="C21" i="21"/>
  <c r="E21" i="21" s="1"/>
  <c r="E20" i="21" s="1"/>
  <c r="C21" i="16"/>
  <c r="C21" i="26"/>
  <c r="H21" i="26" s="1"/>
  <c r="H20" i="26" s="1"/>
  <c r="G106" i="27"/>
  <c r="H55" i="27"/>
  <c r="H18" i="19"/>
  <c r="C103" i="24"/>
  <c r="C103" i="21"/>
  <c r="C101" i="21" s="1"/>
  <c r="E39" i="20"/>
  <c r="C103" i="19"/>
  <c r="C103" i="25"/>
  <c r="H103" i="25" s="1"/>
  <c r="C103" i="18"/>
  <c r="C103" i="26"/>
  <c r="D9" i="1"/>
  <c r="O111" i="2"/>
  <c r="D231" i="2"/>
  <c r="D203" i="2"/>
  <c r="D202" i="2" s="1"/>
  <c r="C193" i="1"/>
  <c r="C187" i="1"/>
  <c r="O57" i="1"/>
  <c r="G152" i="1"/>
  <c r="C19" i="20"/>
  <c r="E19" i="20" s="1"/>
  <c r="C19" i="18"/>
  <c r="J187" i="1"/>
  <c r="C33" i="26"/>
  <c r="C33" i="19"/>
  <c r="C33" i="17"/>
  <c r="E33" i="17" s="1"/>
  <c r="H44" i="24"/>
  <c r="G144" i="1"/>
  <c r="C102" i="22"/>
  <c r="C102" i="25"/>
  <c r="H50" i="22"/>
  <c r="H42" i="25"/>
  <c r="H38" i="22"/>
  <c r="C19" i="21"/>
  <c r="C74" i="21"/>
  <c r="C74" i="19"/>
  <c r="E74" i="19" s="1"/>
  <c r="C74" i="18"/>
  <c r="C36" i="19"/>
  <c r="C36" i="22"/>
  <c r="C36" i="24"/>
  <c r="C93" i="18"/>
  <c r="C93" i="26"/>
  <c r="C93" i="25"/>
  <c r="E93" i="25" s="1"/>
  <c r="C54" i="17"/>
  <c r="C54" i="21"/>
  <c r="E54" i="21" s="1"/>
  <c r="C54" i="24"/>
  <c r="E54" i="24" s="1"/>
  <c r="C98" i="25"/>
  <c r="C98" i="27"/>
  <c r="C38" i="25"/>
  <c r="H38" i="25" s="1"/>
  <c r="C110" i="19"/>
  <c r="C110" i="21"/>
  <c r="C110" i="27"/>
  <c r="C105" i="18"/>
  <c r="E105" i="18" s="1"/>
  <c r="C105" i="20"/>
  <c r="H105" i="20" s="1"/>
  <c r="C105" i="26"/>
  <c r="C49" i="18"/>
  <c r="C49" i="23"/>
  <c r="C49" i="21"/>
  <c r="C41" i="25"/>
  <c r="C21" i="17"/>
  <c r="C33" i="24"/>
  <c r="E33" i="24" s="1"/>
  <c r="C33" i="16"/>
  <c r="H108" i="27"/>
  <c r="C103" i="27"/>
  <c r="H55" i="20"/>
  <c r="H64" i="24"/>
  <c r="C74" i="20"/>
  <c r="E74" i="20" s="1"/>
  <c r="C74" i="25"/>
  <c r="H74" i="25" s="1"/>
  <c r="O242" i="1"/>
  <c r="C93" i="16"/>
  <c r="E93" i="16" s="1"/>
  <c r="C54" i="16"/>
  <c r="C38" i="26"/>
  <c r="O238" i="1"/>
  <c r="O236" i="1" s="1"/>
  <c r="G15" i="27"/>
  <c r="C110" i="20"/>
  <c r="C105" i="22"/>
  <c r="E105" i="22" s="1"/>
  <c r="C49" i="17"/>
  <c r="C33" i="18"/>
  <c r="E33" i="18" s="1"/>
  <c r="C114" i="24"/>
  <c r="E114" i="24" s="1"/>
  <c r="C114" i="17"/>
  <c r="E114" i="17" s="1"/>
  <c r="C114" i="23"/>
  <c r="O106" i="2"/>
  <c r="E236" i="2"/>
  <c r="H236" i="2"/>
  <c r="H224" i="2" s="1"/>
  <c r="C104" i="17"/>
  <c r="C104" i="21"/>
  <c r="C104" i="20"/>
  <c r="C104" i="16"/>
  <c r="C104" i="26"/>
  <c r="C104" i="24"/>
  <c r="C104" i="22"/>
  <c r="C104" i="19"/>
  <c r="E104" i="19" s="1"/>
  <c r="C104" i="25"/>
  <c r="C104" i="18"/>
  <c r="E104" i="18" s="1"/>
  <c r="C104" i="23"/>
  <c r="C104" i="27"/>
  <c r="C90" i="27"/>
  <c r="C90" i="18"/>
  <c r="C90" i="16"/>
  <c r="C90" i="19"/>
  <c r="C88" i="17"/>
  <c r="E88" i="17" s="1"/>
  <c r="C88" i="25"/>
  <c r="C88" i="26"/>
  <c r="E88" i="26" s="1"/>
  <c r="C78" i="23"/>
  <c r="E78" i="23" s="1"/>
  <c r="C78" i="18"/>
  <c r="E78" i="18" s="1"/>
  <c r="C78" i="26"/>
  <c r="E78" i="26" s="1"/>
  <c r="C75" i="23"/>
  <c r="E75" i="23" s="1"/>
  <c r="C75" i="18"/>
  <c r="C75" i="19"/>
  <c r="C56" i="26"/>
  <c r="C56" i="24"/>
  <c r="C56" i="18"/>
  <c r="C56" i="16"/>
  <c r="C56" i="23"/>
  <c r="C56" i="20"/>
  <c r="C56" i="27"/>
  <c r="E56" i="27" s="1"/>
  <c r="C51" i="19"/>
  <c r="C51" i="25"/>
  <c r="C51" i="17"/>
  <c r="E51" i="17" s="1"/>
  <c r="C46" i="21"/>
  <c r="E46" i="21" s="1"/>
  <c r="C46" i="26"/>
  <c r="E46" i="26" s="1"/>
  <c r="C46" i="24"/>
  <c r="C46" i="27"/>
  <c r="C46" i="20"/>
  <c r="C46" i="25"/>
  <c r="C46" i="17"/>
  <c r="C46" i="16"/>
  <c r="E46" i="16" s="1"/>
  <c r="C46" i="22"/>
  <c r="C46" i="18"/>
  <c r="E46" i="18" s="1"/>
  <c r="C46" i="19"/>
  <c r="C46" i="23"/>
  <c r="C43" i="27"/>
  <c r="E43" i="27" s="1"/>
  <c r="C43" i="17"/>
  <c r="C43" i="21"/>
  <c r="C42" i="20"/>
  <c r="C42" i="26"/>
  <c r="C42" i="21"/>
  <c r="C35" i="21"/>
  <c r="E35" i="21" s="1"/>
  <c r="C35" i="22"/>
  <c r="C35" i="27"/>
  <c r="E35" i="27" s="1"/>
  <c r="D249" i="1"/>
  <c r="D248" i="1" s="1"/>
  <c r="G120" i="17"/>
  <c r="G113" i="27"/>
  <c r="F113" i="27" s="1"/>
  <c r="F111" i="27" s="1"/>
  <c r="O243" i="1"/>
  <c r="G112" i="23"/>
  <c r="J241" i="1"/>
  <c r="F112" i="16"/>
  <c r="F111" i="16" s="1"/>
  <c r="G111" i="16"/>
  <c r="G108" i="25"/>
  <c r="L236" i="1"/>
  <c r="F108" i="19"/>
  <c r="F106" i="19" s="1"/>
  <c r="H108" i="19"/>
  <c r="G107" i="26"/>
  <c r="M236" i="1"/>
  <c r="M224" i="1" s="1"/>
  <c r="F106" i="20"/>
  <c r="F104" i="19"/>
  <c r="H104" i="19"/>
  <c r="O233" i="1"/>
  <c r="O231" i="1" s="1"/>
  <c r="G103" i="27"/>
  <c r="F103" i="27" s="1"/>
  <c r="C231" i="1"/>
  <c r="G102" i="16"/>
  <c r="G97" i="21"/>
  <c r="G99" i="27"/>
  <c r="O229" i="1"/>
  <c r="O227" i="1" s="1"/>
  <c r="F98" i="26"/>
  <c r="F97" i="26" s="1"/>
  <c r="G97" i="26"/>
  <c r="G89" i="27"/>
  <c r="F89" i="27" s="1"/>
  <c r="O219" i="1"/>
  <c r="O205" i="1"/>
  <c r="O203" i="1" s="1"/>
  <c r="O202" i="1" s="1"/>
  <c r="G75" i="27"/>
  <c r="F75" i="27" s="1"/>
  <c r="G74" i="20"/>
  <c r="G203" i="1"/>
  <c r="G202" i="1" s="1"/>
  <c r="G67" i="27"/>
  <c r="F67" i="27" s="1"/>
  <c r="O197" i="1"/>
  <c r="G65" i="27"/>
  <c r="F65" i="27" s="1"/>
  <c r="O195" i="1"/>
  <c r="G64" i="23"/>
  <c r="J193" i="1"/>
  <c r="J192" i="1" s="1"/>
  <c r="F53" i="18"/>
  <c r="H53" i="18"/>
  <c r="F53" i="26"/>
  <c r="H53" i="26"/>
  <c r="F47" i="23"/>
  <c r="H47" i="23"/>
  <c r="F46" i="26"/>
  <c r="H45" i="23"/>
  <c r="F45" i="23"/>
  <c r="O174" i="1"/>
  <c r="G44" i="27"/>
  <c r="O166" i="1"/>
  <c r="G36" i="27"/>
  <c r="O163" i="1"/>
  <c r="G33" i="27"/>
  <c r="F22" i="23"/>
  <c r="G25" i="24"/>
  <c r="K152" i="1"/>
  <c r="O154" i="1"/>
  <c r="O152" i="1" s="1"/>
  <c r="N152" i="1"/>
  <c r="N139" i="1" s="1"/>
  <c r="G24" i="27"/>
  <c r="G23" i="26"/>
  <c r="M152" i="1"/>
  <c r="C150" i="1"/>
  <c r="G21" i="16"/>
  <c r="G21" i="25"/>
  <c r="H21" i="25" s="1"/>
  <c r="H20" i="25" s="1"/>
  <c r="L150" i="1"/>
  <c r="G21" i="18"/>
  <c r="E150" i="1"/>
  <c r="O148" i="1"/>
  <c r="G18" i="27"/>
  <c r="F18" i="27" s="1"/>
  <c r="F15" i="19"/>
  <c r="F14" i="19" s="1"/>
  <c r="H142" i="1"/>
  <c r="G13" i="21"/>
  <c r="I140" i="1"/>
  <c r="I139" i="1" s="1"/>
  <c r="G11" i="22"/>
  <c r="G11" i="19"/>
  <c r="H11" i="19" s="1"/>
  <c r="H10" i="19" s="1"/>
  <c r="F140" i="1"/>
  <c r="H227" i="1"/>
  <c r="H224" i="1" s="1"/>
  <c r="H108" i="22"/>
  <c r="E108" i="22"/>
  <c r="E44" i="16"/>
  <c r="H44" i="16"/>
  <c r="H44" i="19"/>
  <c r="C107" i="25"/>
  <c r="C107" i="22"/>
  <c r="C107" i="21"/>
  <c r="C107" i="27"/>
  <c r="C107" i="18"/>
  <c r="I231" i="1"/>
  <c r="F13" i="18"/>
  <c r="F12" i="18" s="1"/>
  <c r="G12" i="18"/>
  <c r="G97" i="23"/>
  <c r="H92" i="17"/>
  <c r="H44" i="17"/>
  <c r="H55" i="16"/>
  <c r="H79" i="17"/>
  <c r="H112" i="26"/>
  <c r="C139" i="2"/>
  <c r="H49" i="27"/>
  <c r="F49" i="27"/>
  <c r="G106" i="24"/>
  <c r="H107" i="24"/>
  <c r="H106" i="24" s="1"/>
  <c r="E95" i="24"/>
  <c r="H95" i="24"/>
  <c r="E48" i="24"/>
  <c r="H48" i="24"/>
  <c r="F16" i="21"/>
  <c r="F14" i="21" s="1"/>
  <c r="G14" i="21"/>
  <c r="F58" i="19"/>
  <c r="F57" i="19" s="1"/>
  <c r="G57" i="19"/>
  <c r="F21" i="19"/>
  <c r="F20" i="19" s="1"/>
  <c r="G20" i="19"/>
  <c r="E99" i="21"/>
  <c r="C97" i="21"/>
  <c r="F51" i="17"/>
  <c r="E19" i="17"/>
  <c r="H19" i="17"/>
  <c r="O219" i="2"/>
  <c r="C89" i="19" s="1"/>
  <c r="N215" i="2"/>
  <c r="E193" i="2"/>
  <c r="E192" i="2" s="1"/>
  <c r="G187" i="2"/>
  <c r="E74" i="17"/>
  <c r="H74" i="17"/>
  <c r="H93" i="23"/>
  <c r="E93" i="23"/>
  <c r="E42" i="23"/>
  <c r="H42" i="23"/>
  <c r="E98" i="19"/>
  <c r="E97" i="19" s="1"/>
  <c r="H98" i="19"/>
  <c r="E51" i="26"/>
  <c r="H51" i="26"/>
  <c r="E43" i="23"/>
  <c r="H43" i="23"/>
  <c r="E35" i="16"/>
  <c r="H35" i="16"/>
  <c r="E35" i="23"/>
  <c r="H35" i="23"/>
  <c r="E110" i="25"/>
  <c r="H110" i="25"/>
  <c r="E90" i="22"/>
  <c r="H90" i="22"/>
  <c r="E114" i="19"/>
  <c r="E111" i="19" s="1"/>
  <c r="H114" i="19"/>
  <c r="C111" i="19"/>
  <c r="E49" i="16"/>
  <c r="H49" i="16"/>
  <c r="E103" i="27"/>
  <c r="E16" i="19"/>
  <c r="H16" i="19"/>
  <c r="H114" i="17"/>
  <c r="F114" i="17"/>
  <c r="G60" i="22"/>
  <c r="F60" i="22" s="1"/>
  <c r="I187" i="1"/>
  <c r="G24" i="17"/>
  <c r="D152" i="1"/>
  <c r="G120" i="19"/>
  <c r="F249" i="1"/>
  <c r="F248" i="1" s="1"/>
  <c r="G107" i="17"/>
  <c r="D236" i="1"/>
  <c r="D84" i="1"/>
  <c r="G102" i="17"/>
  <c r="D231" i="1"/>
  <c r="J231" i="1"/>
  <c r="G102" i="23"/>
  <c r="G99" i="22"/>
  <c r="I227" i="1"/>
  <c r="G58" i="17"/>
  <c r="F58" i="17" s="1"/>
  <c r="D187" i="1"/>
  <c r="F53" i="24"/>
  <c r="H53" i="24"/>
  <c r="F38" i="21"/>
  <c r="H38" i="21"/>
  <c r="G35" i="27"/>
  <c r="O165" i="1"/>
  <c r="G15" i="17"/>
  <c r="D144" i="1"/>
  <c r="D139" i="1" s="1"/>
  <c r="G13" i="20"/>
  <c r="G142" i="1"/>
  <c r="G139" i="1" s="1"/>
  <c r="G13" i="16"/>
  <c r="C142" i="1"/>
  <c r="F74" i="25"/>
  <c r="F73" i="25" s="1"/>
  <c r="G73" i="25"/>
  <c r="G136" i="25" s="1"/>
  <c r="G135" i="25" s="1"/>
  <c r="F70" i="24"/>
  <c r="F69" i="24" s="1"/>
  <c r="F134" i="24" s="1"/>
  <c r="E93" i="20"/>
  <c r="H93" i="20"/>
  <c r="C13" i="16"/>
  <c r="O142" i="2"/>
  <c r="C13" i="17"/>
  <c r="C13" i="24"/>
  <c r="C13" i="19"/>
  <c r="C13" i="22"/>
  <c r="C13" i="26"/>
  <c r="C13" i="25"/>
  <c r="C13" i="21"/>
  <c r="H13" i="21" s="1"/>
  <c r="H12" i="21" s="1"/>
  <c r="C13" i="18"/>
  <c r="E13" i="18" s="1"/>
  <c r="E12" i="18" s="1"/>
  <c r="C13" i="27"/>
  <c r="C12" i="27" s="1"/>
  <c r="H110" i="18"/>
  <c r="E110" i="18"/>
  <c r="E114" i="25"/>
  <c r="H114" i="25"/>
  <c r="H74" i="22"/>
  <c r="H100" i="18"/>
  <c r="H113" i="20"/>
  <c r="H111" i="20" s="1"/>
  <c r="E41" i="19"/>
  <c r="E21" i="25"/>
  <c r="E20" i="25" s="1"/>
  <c r="H90" i="21"/>
  <c r="H91" i="22"/>
  <c r="H56" i="21"/>
  <c r="H48" i="23"/>
  <c r="G73" i="24"/>
  <c r="G136" i="24" s="1"/>
  <c r="G135" i="24" s="1"/>
  <c r="H54" i="20"/>
  <c r="G215" i="2"/>
  <c r="O32" i="2"/>
  <c r="O31" i="2" s="1"/>
  <c r="G162" i="2"/>
  <c r="D94" i="2"/>
  <c r="D84" i="2" s="1"/>
  <c r="F224" i="2"/>
  <c r="O85" i="2"/>
  <c r="O62" i="2"/>
  <c r="E79" i="24"/>
  <c r="H79" i="24"/>
  <c r="E39" i="24"/>
  <c r="H39" i="24"/>
  <c r="E39" i="26"/>
  <c r="H39" i="26"/>
  <c r="E43" i="25"/>
  <c r="E33" i="25"/>
  <c r="H74" i="26"/>
  <c r="H110" i="24"/>
  <c r="E93" i="27"/>
  <c r="G63" i="20"/>
  <c r="I215" i="2"/>
  <c r="H31" i="1"/>
  <c r="I193" i="2"/>
  <c r="I192" i="2" s="1"/>
  <c r="M144" i="2"/>
  <c r="M139" i="2" s="1"/>
  <c r="H140" i="1"/>
  <c r="H110" i="17"/>
  <c r="H199" i="1"/>
  <c r="F203" i="1"/>
  <c r="F202" i="1" s="1"/>
  <c r="H34" i="26"/>
  <c r="E34" i="26"/>
  <c r="E36" i="17"/>
  <c r="E16" i="18"/>
  <c r="H16" i="18"/>
  <c r="H51" i="18"/>
  <c r="C10" i="26"/>
  <c r="C10" i="27"/>
  <c r="H52" i="27"/>
  <c r="H54" i="19"/>
  <c r="H42" i="22"/>
  <c r="F102" i="27"/>
  <c r="C13" i="20"/>
  <c r="E13" i="20" s="1"/>
  <c r="E12" i="20" s="1"/>
  <c r="F24" i="19"/>
  <c r="F22" i="19" s="1"/>
  <c r="G22" i="19"/>
  <c r="F13" i="27"/>
  <c r="F12" i="27" s="1"/>
  <c r="H13" i="27"/>
  <c r="H12" i="27" s="1"/>
  <c r="F108" i="23"/>
  <c r="F106" i="23" s="1"/>
  <c r="G106" i="23"/>
  <c r="H108" i="23"/>
  <c r="F70" i="19"/>
  <c r="F69" i="19" s="1"/>
  <c r="F134" i="19" s="1"/>
  <c r="F132" i="19" s="1"/>
  <c r="G69" i="19"/>
  <c r="C224" i="2"/>
  <c r="C214" i="2" s="1"/>
  <c r="D215" i="2"/>
  <c r="J192" i="2"/>
  <c r="C62" i="2"/>
  <c r="C123" i="2" s="1"/>
  <c r="L152" i="2"/>
  <c r="H152" i="2"/>
  <c r="H139" i="2" s="1"/>
  <c r="D9" i="2"/>
  <c r="O215" i="1"/>
  <c r="F193" i="2"/>
  <c r="F192" i="2" s="1"/>
  <c r="J162" i="2"/>
  <c r="J94" i="1"/>
  <c r="J84" i="1" s="1"/>
  <c r="J123" i="1" s="1"/>
  <c r="F85" i="18"/>
  <c r="M192" i="1"/>
  <c r="O9" i="1"/>
  <c r="I152" i="2"/>
  <c r="G231" i="2"/>
  <c r="K231" i="2"/>
  <c r="K224" i="2" s="1"/>
  <c r="J215" i="2"/>
  <c r="J214" i="2" s="1"/>
  <c r="J253" i="2" s="1"/>
  <c r="N224" i="1"/>
  <c r="N214" i="1" s="1"/>
  <c r="F62" i="19"/>
  <c r="E84" i="2"/>
  <c r="D193" i="2"/>
  <c r="D192" i="2" s="1"/>
  <c r="G113" i="18"/>
  <c r="E241" i="1"/>
  <c r="O173" i="1"/>
  <c r="G43" i="27"/>
  <c r="G11" i="18"/>
  <c r="E140" i="1"/>
  <c r="G102" i="24"/>
  <c r="K231" i="1"/>
  <c r="D227" i="1"/>
  <c r="G99" i="17"/>
  <c r="G70" i="16"/>
  <c r="C199" i="1"/>
  <c r="C192" i="1" s="1"/>
  <c r="G48" i="25"/>
  <c r="L162" i="1"/>
  <c r="L161" i="1" s="1"/>
  <c r="G13" i="19"/>
  <c r="F142" i="1"/>
  <c r="F139" i="1" s="1"/>
  <c r="H92" i="21"/>
  <c r="F70" i="20"/>
  <c r="F69" i="20" s="1"/>
  <c r="F134" i="20" s="1"/>
  <c r="G69" i="20"/>
  <c r="G134" i="20" s="1"/>
  <c r="L203" i="1"/>
  <c r="L202" i="1" s="1"/>
  <c r="E74" i="25"/>
  <c r="F65" i="26"/>
  <c r="F63" i="26" s="1"/>
  <c r="F133" i="26" s="1"/>
  <c r="G63" i="26"/>
  <c r="G133" i="26" s="1"/>
  <c r="E42" i="19"/>
  <c r="H42" i="19"/>
  <c r="H54" i="16"/>
  <c r="E54" i="16"/>
  <c r="H114" i="21"/>
  <c r="E114" i="21"/>
  <c r="H35" i="21"/>
  <c r="F123" i="2"/>
  <c r="C89" i="24"/>
  <c r="F152" i="2"/>
  <c r="F139" i="2" s="1"/>
  <c r="E56" i="25"/>
  <c r="H56" i="25"/>
  <c r="O140" i="2"/>
  <c r="O139" i="2" s="1"/>
  <c r="C11" i="25"/>
  <c r="H11" i="25" s="1"/>
  <c r="H10" i="25" s="1"/>
  <c r="C11" i="22"/>
  <c r="C11" i="18"/>
  <c r="C25" i="19"/>
  <c r="C22" i="19" s="1"/>
  <c r="C25" i="27"/>
  <c r="C25" i="21"/>
  <c r="C22" i="21" s="1"/>
  <c r="C25" i="17"/>
  <c r="C25" i="24"/>
  <c r="C22" i="24" s="1"/>
  <c r="C25" i="16"/>
  <c r="E25" i="16" s="1"/>
  <c r="C25" i="26"/>
  <c r="C22" i="26" s="1"/>
  <c r="C25" i="18"/>
  <c r="E25" i="18" s="1"/>
  <c r="C25" i="22"/>
  <c r="E25" i="22" s="1"/>
  <c r="C25" i="25"/>
  <c r="E25" i="25" s="1"/>
  <c r="C25" i="23"/>
  <c r="C25" i="20"/>
  <c r="E38" i="25"/>
  <c r="E51" i="16"/>
  <c r="H51" i="16"/>
  <c r="E51" i="24"/>
  <c r="H51" i="24"/>
  <c r="E43" i="26"/>
  <c r="H43" i="26"/>
  <c r="E35" i="20"/>
  <c r="H35" i="20"/>
  <c r="H105" i="18"/>
  <c r="E49" i="18"/>
  <c r="H49" i="18"/>
  <c r="H49" i="21"/>
  <c r="E49" i="21"/>
  <c r="E13" i="27"/>
  <c r="E12" i="27" s="1"/>
  <c r="K162" i="2"/>
  <c r="K161" i="2" s="1"/>
  <c r="H60" i="16"/>
  <c r="E56" i="22"/>
  <c r="H56" i="22"/>
  <c r="E56" i="19"/>
  <c r="H56" i="19"/>
  <c r="E36" i="18"/>
  <c r="H36" i="18"/>
  <c r="E93" i="17"/>
  <c r="H93" i="17"/>
  <c r="E42" i="16"/>
  <c r="H42" i="16"/>
  <c r="H98" i="24"/>
  <c r="H97" i="24" s="1"/>
  <c r="E98" i="24"/>
  <c r="E51" i="20"/>
  <c r="E90" i="17"/>
  <c r="H90" i="17"/>
  <c r="E105" i="16"/>
  <c r="H105" i="16"/>
  <c r="E105" i="23"/>
  <c r="H105" i="23"/>
  <c r="E16" i="23"/>
  <c r="E13" i="23"/>
  <c r="E12" i="23" s="1"/>
  <c r="C12" i="23"/>
  <c r="C12" i="20"/>
  <c r="I144" i="2"/>
  <c r="G101" i="17"/>
  <c r="H53" i="20"/>
  <c r="H95" i="16"/>
  <c r="F73" i="24"/>
  <c r="F136" i="24" s="1"/>
  <c r="F135" i="24" s="1"/>
  <c r="L192" i="1"/>
  <c r="J123" i="2"/>
  <c r="M215" i="2"/>
  <c r="O63" i="1"/>
  <c r="O62" i="1" s="1"/>
  <c r="G162" i="1"/>
  <c r="E17" i="16"/>
  <c r="G69" i="25"/>
  <c r="H77" i="25"/>
  <c r="E77" i="25"/>
  <c r="E87" i="18"/>
  <c r="H87" i="18"/>
  <c r="C111" i="27"/>
  <c r="E112" i="27"/>
  <c r="H99" i="26"/>
  <c r="E40" i="20"/>
  <c r="H40" i="20"/>
  <c r="E98" i="20"/>
  <c r="C97" i="20"/>
  <c r="G112" i="17"/>
  <c r="H112" i="17" s="1"/>
  <c r="H111" i="17" s="1"/>
  <c r="D241" i="1"/>
  <c r="F241" i="2"/>
  <c r="G241" i="2"/>
  <c r="E215" i="2"/>
  <c r="L203" i="2"/>
  <c r="L202" i="2" s="1"/>
  <c r="J203" i="2"/>
  <c r="J202" i="2" s="1"/>
  <c r="F78" i="23"/>
  <c r="H78" i="23"/>
  <c r="G77" i="22"/>
  <c r="I203" i="1"/>
  <c r="I202" i="1" s="1"/>
  <c r="G74" i="23"/>
  <c r="J203" i="1"/>
  <c r="J202" i="1" s="1"/>
  <c r="G63" i="17"/>
  <c r="G133" i="17" s="1"/>
  <c r="F65" i="17"/>
  <c r="F63" i="17" s="1"/>
  <c r="F133" i="17" s="1"/>
  <c r="G59" i="20"/>
  <c r="G187" i="1"/>
  <c r="G53" i="22"/>
  <c r="I162" i="1"/>
  <c r="I161" i="1" s="1"/>
  <c r="F52" i="19"/>
  <c r="H52" i="19"/>
  <c r="F50" i="16"/>
  <c r="H50" i="16"/>
  <c r="F38" i="23"/>
  <c r="H38" i="23"/>
  <c r="G33" i="17"/>
  <c r="D162" i="1"/>
  <c r="D161" i="1" s="1"/>
  <c r="G33" i="23"/>
  <c r="F33" i="23" s="1"/>
  <c r="J162" i="1"/>
  <c r="G25" i="25"/>
  <c r="L152" i="1"/>
  <c r="L139" i="1" s="1"/>
  <c r="G23" i="16"/>
  <c r="C152" i="1"/>
  <c r="H19" i="18"/>
  <c r="E19" i="18"/>
  <c r="F11" i="23"/>
  <c r="F10" i="23" s="1"/>
  <c r="G10" i="23"/>
  <c r="F70" i="25"/>
  <c r="F69" i="25" s="1"/>
  <c r="F62" i="25" s="1"/>
  <c r="H114" i="26"/>
  <c r="G32" i="21"/>
  <c r="G31" i="21" s="1"/>
  <c r="G131" i="21" s="1"/>
  <c r="J144" i="2"/>
  <c r="J139" i="2" s="1"/>
  <c r="J224" i="2"/>
  <c r="O101" i="2"/>
  <c r="O94" i="2" s="1"/>
  <c r="O84" i="2" s="1"/>
  <c r="M94" i="1"/>
  <c r="M84" i="1" s="1"/>
  <c r="G68" i="16"/>
  <c r="G63" i="16" s="1"/>
  <c r="G59" i="16"/>
  <c r="F59" i="16" s="1"/>
  <c r="F57" i="16" s="1"/>
  <c r="K94" i="1"/>
  <c r="K84" i="1" s="1"/>
  <c r="E47" i="19"/>
  <c r="H47" i="19"/>
  <c r="E109" i="21"/>
  <c r="H109" i="21"/>
  <c r="G32" i="23"/>
  <c r="F37" i="23"/>
  <c r="F85" i="20"/>
  <c r="E21" i="27"/>
  <c r="E20" i="27" s="1"/>
  <c r="G192" i="2"/>
  <c r="K193" i="2"/>
  <c r="K192" i="2" s="1"/>
  <c r="M187" i="2"/>
  <c r="M162" i="2"/>
  <c r="G144" i="2"/>
  <c r="O73" i="1"/>
  <c r="O72" i="1" s="1"/>
  <c r="H51" i="21"/>
  <c r="H193" i="1"/>
  <c r="D193" i="1"/>
  <c r="D192" i="1" s="1"/>
  <c r="F107" i="18"/>
  <c r="G106" i="18"/>
  <c r="H91" i="18"/>
  <c r="E91" i="18"/>
  <c r="H60" i="23"/>
  <c r="H60" i="21"/>
  <c r="H107" i="22"/>
  <c r="H106" i="22" s="1"/>
  <c r="F107" i="22"/>
  <c r="F106" i="22" s="1"/>
  <c r="E75" i="27"/>
  <c r="E88" i="18"/>
  <c r="H88" i="18"/>
  <c r="E88" i="23"/>
  <c r="H88" i="23"/>
  <c r="E103" i="25"/>
  <c r="C101" i="25"/>
  <c r="E33" i="26"/>
  <c r="H33" i="26"/>
  <c r="I123" i="2"/>
  <c r="G20" i="17"/>
  <c r="F57" i="23"/>
  <c r="K9" i="1"/>
  <c r="E162" i="2"/>
  <c r="E161" i="2" s="1"/>
  <c r="M31" i="1"/>
  <c r="M224" i="2"/>
  <c r="L215" i="2"/>
  <c r="E144" i="2"/>
  <c r="E139" i="2" s="1"/>
  <c r="C9" i="1"/>
  <c r="C123" i="1" s="1"/>
  <c r="L94" i="1"/>
  <c r="L84" i="1" s="1"/>
  <c r="N123" i="2"/>
  <c r="G152" i="2"/>
  <c r="H215" i="2"/>
  <c r="O193" i="1"/>
  <c r="O192" i="1" s="1"/>
  <c r="E11" i="27"/>
  <c r="E10" i="27" s="1"/>
  <c r="N94" i="1"/>
  <c r="D62" i="1"/>
  <c r="D123" i="1" s="1"/>
  <c r="H193" i="2"/>
  <c r="H192" i="2" s="1"/>
  <c r="F162" i="2"/>
  <c r="F161" i="2" s="1"/>
  <c r="G85" i="18"/>
  <c r="H16" i="21"/>
  <c r="G98" i="18"/>
  <c r="E227" i="1"/>
  <c r="F9" i="1"/>
  <c r="K241" i="2"/>
  <c r="L236" i="2"/>
  <c r="L224" i="2" s="1"/>
  <c r="O206" i="2"/>
  <c r="N203" i="2"/>
  <c r="N202" i="2" s="1"/>
  <c r="M203" i="2"/>
  <c r="M202" i="2" s="1"/>
  <c r="G120" i="23"/>
  <c r="J249" i="1"/>
  <c r="J248" i="1" s="1"/>
  <c r="O97" i="1"/>
  <c r="O94" i="1" s="1"/>
  <c r="O84" i="1" s="1"/>
  <c r="G98" i="16"/>
  <c r="C227" i="1"/>
  <c r="C224" i="1" s="1"/>
  <c r="G78" i="18"/>
  <c r="E203" i="1"/>
  <c r="E202" i="1" s="1"/>
  <c r="G77" i="17"/>
  <c r="H77" i="17" s="1"/>
  <c r="D203" i="1"/>
  <c r="D202" i="1" s="1"/>
  <c r="G75" i="21"/>
  <c r="H203" i="1"/>
  <c r="H202" i="1" s="1"/>
  <c r="I199" i="1"/>
  <c r="I192" i="1" s="1"/>
  <c r="G70" i="22"/>
  <c r="F66" i="18"/>
  <c r="F63" i="18" s="1"/>
  <c r="H66" i="18"/>
  <c r="O181" i="1"/>
  <c r="G51" i="27"/>
  <c r="F38" i="16"/>
  <c r="G25" i="18"/>
  <c r="E152" i="1"/>
  <c r="F25" i="16"/>
  <c r="G23" i="21"/>
  <c r="H23" i="21" s="1"/>
  <c r="H152" i="1"/>
  <c r="G15" i="16"/>
  <c r="C144" i="1"/>
  <c r="H19" i="25"/>
  <c r="E19" i="25"/>
  <c r="H19" i="23"/>
  <c r="E19" i="23"/>
  <c r="E193" i="1"/>
  <c r="E192" i="1" s="1"/>
  <c r="H33" i="21"/>
  <c r="H33" i="22"/>
  <c r="E16" i="16"/>
  <c r="H16" i="16"/>
  <c r="G193" i="1"/>
  <c r="G192" i="1" s="1"/>
  <c r="H95" i="19"/>
  <c r="E11" i="21"/>
  <c r="E10" i="21" s="1"/>
  <c r="H35" i="17"/>
  <c r="F84" i="1"/>
  <c r="F123" i="1" s="1"/>
  <c r="J161" i="2"/>
  <c r="G46" i="16"/>
  <c r="C162" i="1"/>
  <c r="C161" i="1" s="1"/>
  <c r="G87" i="21"/>
  <c r="H87" i="21" s="1"/>
  <c r="H215" i="1"/>
  <c r="E19" i="24"/>
  <c r="H19" i="24"/>
  <c r="H19" i="27"/>
  <c r="F70" i="21"/>
  <c r="F69" i="21" s="1"/>
  <c r="F134" i="21" s="1"/>
  <c r="G69" i="21"/>
  <c r="G134" i="21" s="1"/>
  <c r="F60" i="18"/>
  <c r="F57" i="18" s="1"/>
  <c r="G57" i="18"/>
  <c r="F64" i="21"/>
  <c r="F63" i="21" s="1"/>
  <c r="G63" i="21"/>
  <c r="H64" i="21"/>
  <c r="H91" i="25"/>
  <c r="E91" i="25"/>
  <c r="H91" i="23"/>
  <c r="E91" i="23"/>
  <c r="E66" i="25"/>
  <c r="H66" i="25"/>
  <c r="H66" i="21"/>
  <c r="E66" i="21"/>
  <c r="E66" i="16"/>
  <c r="H66" i="16"/>
  <c r="E34" i="25"/>
  <c r="H34" i="25"/>
  <c r="H34" i="20"/>
  <c r="E34" i="20"/>
  <c r="E34" i="16"/>
  <c r="H34" i="16"/>
  <c r="E23" i="22"/>
  <c r="H23" i="22"/>
  <c r="F70" i="26"/>
  <c r="F69" i="26" s="1"/>
  <c r="G69" i="26"/>
  <c r="H98" i="23"/>
  <c r="H38" i="19"/>
  <c r="E38" i="17"/>
  <c r="H38" i="17"/>
  <c r="H75" i="16"/>
  <c r="E75" i="16"/>
  <c r="H65" i="17"/>
  <c r="E65" i="17"/>
  <c r="E21" i="24"/>
  <c r="E20" i="24" s="1"/>
  <c r="C20" i="24"/>
  <c r="H21" i="24"/>
  <c r="H20" i="24" s="1"/>
  <c r="E21" i="20"/>
  <c r="E20" i="20" s="1"/>
  <c r="C20" i="20"/>
  <c r="H103" i="16"/>
  <c r="E103" i="16"/>
  <c r="H88" i="19"/>
  <c r="E88" i="19"/>
  <c r="H103" i="17"/>
  <c r="E103" i="17"/>
  <c r="E103" i="20"/>
  <c r="E78" i="17"/>
  <c r="H78" i="17"/>
  <c r="E78" i="20"/>
  <c r="H78" i="20"/>
  <c r="E78" i="21"/>
  <c r="H78" i="21"/>
  <c r="H17" i="16"/>
  <c r="H48" i="16"/>
  <c r="O224" i="2"/>
  <c r="H112" i="27"/>
  <c r="H60" i="24"/>
  <c r="H92" i="23"/>
  <c r="G85" i="20"/>
  <c r="H38" i="24"/>
  <c r="G111" i="26"/>
  <c r="H91" i="24"/>
  <c r="H17" i="25"/>
  <c r="H88" i="22"/>
  <c r="H162" i="2"/>
  <c r="E123" i="2"/>
  <c r="K123" i="2"/>
  <c r="M214" i="2"/>
  <c r="H94" i="1"/>
  <c r="H84" i="1" s="1"/>
  <c r="H123" i="1" s="1"/>
  <c r="K144" i="2"/>
  <c r="K139" i="2" s="1"/>
  <c r="E23" i="27"/>
  <c r="H23" i="17"/>
  <c r="H48" i="26"/>
  <c r="C97" i="18"/>
  <c r="H99" i="21"/>
  <c r="F111" i="24"/>
  <c r="G35" i="19"/>
  <c r="F162" i="1"/>
  <c r="F161" i="1" s="1"/>
  <c r="F46" i="18"/>
  <c r="H46" i="18"/>
  <c r="D187" i="2"/>
  <c r="D162" i="2"/>
  <c r="N84" i="1"/>
  <c r="G87" i="16"/>
  <c r="H87" i="16" s="1"/>
  <c r="C215" i="1"/>
  <c r="G79" i="16"/>
  <c r="C203" i="1"/>
  <c r="C202" i="1" s="1"/>
  <c r="H19" i="19"/>
  <c r="E19" i="19"/>
  <c r="E19" i="16"/>
  <c r="H19" i="16"/>
  <c r="G10" i="21"/>
  <c r="F11" i="21"/>
  <c r="F10" i="21" s="1"/>
  <c r="F102" i="18"/>
  <c r="F101" i="18" s="1"/>
  <c r="G101" i="18"/>
  <c r="G119" i="21"/>
  <c r="G118" i="21" s="1"/>
  <c r="F120" i="21"/>
  <c r="F16" i="17"/>
  <c r="H16" i="17"/>
  <c r="G20" i="20"/>
  <c r="F21" i="20"/>
  <c r="F20" i="20" s="1"/>
  <c r="F58" i="21"/>
  <c r="F57" i="21" s="1"/>
  <c r="F70" i="17"/>
  <c r="F69" i="17" s="1"/>
  <c r="F134" i="17" s="1"/>
  <c r="G69" i="17"/>
  <c r="F74" i="19"/>
  <c r="F73" i="19" s="1"/>
  <c r="H74" i="19"/>
  <c r="G73" i="19"/>
  <c r="G106" i="21"/>
  <c r="G94" i="21" s="1"/>
  <c r="F107" i="21"/>
  <c r="F106" i="21" s="1"/>
  <c r="F94" i="21" s="1"/>
  <c r="F90" i="23"/>
  <c r="F85" i="23" s="1"/>
  <c r="H90" i="23"/>
  <c r="E66" i="17"/>
  <c r="H66" i="17"/>
  <c r="E66" i="26"/>
  <c r="H66" i="26"/>
  <c r="E66" i="23"/>
  <c r="H66" i="23"/>
  <c r="E60" i="22"/>
  <c r="E34" i="18"/>
  <c r="E34" i="19"/>
  <c r="H34" i="19"/>
  <c r="E34" i="27"/>
  <c r="E23" i="16"/>
  <c r="H23" i="16"/>
  <c r="E23" i="18"/>
  <c r="H23" i="18"/>
  <c r="E23" i="25"/>
  <c r="C22" i="25"/>
  <c r="F60" i="17"/>
  <c r="F57" i="17" s="1"/>
  <c r="G57" i="17"/>
  <c r="F58" i="22"/>
  <c r="F11" i="25"/>
  <c r="F10" i="25" s="1"/>
  <c r="F13" i="23"/>
  <c r="F12" i="23" s="1"/>
  <c r="G12" i="23"/>
  <c r="H13" i="23"/>
  <c r="H12" i="23" s="1"/>
  <c r="F16" i="24"/>
  <c r="F14" i="24" s="1"/>
  <c r="G14" i="24"/>
  <c r="E98" i="21"/>
  <c r="H98" i="21"/>
  <c r="C58" i="26"/>
  <c r="E58" i="26" s="1"/>
  <c r="C58" i="24"/>
  <c r="E58" i="24" s="1"/>
  <c r="C58" i="19"/>
  <c r="E58" i="19" s="1"/>
  <c r="C58" i="21"/>
  <c r="E58" i="21" s="1"/>
  <c r="C58" i="22"/>
  <c r="E58" i="22" s="1"/>
  <c r="C58" i="23"/>
  <c r="C57" i="23" s="1"/>
  <c r="C58" i="20"/>
  <c r="C57" i="20" s="1"/>
  <c r="C58" i="16"/>
  <c r="C58" i="25"/>
  <c r="C58" i="27"/>
  <c r="E58" i="27" s="1"/>
  <c r="C58" i="18"/>
  <c r="C58" i="17"/>
  <c r="E38" i="20"/>
  <c r="H38" i="20"/>
  <c r="H38" i="18"/>
  <c r="E38" i="18"/>
  <c r="H75" i="24"/>
  <c r="E75" i="24"/>
  <c r="H65" i="20"/>
  <c r="E65" i="20"/>
  <c r="H60" i="17"/>
  <c r="C20" i="21"/>
  <c r="H21" i="21"/>
  <c r="H20" i="21" s="1"/>
  <c r="C20" i="16"/>
  <c r="E21" i="16"/>
  <c r="E20" i="16" s="1"/>
  <c r="C20" i="26"/>
  <c r="E78" i="19"/>
  <c r="H78" i="19"/>
  <c r="H78" i="22"/>
  <c r="E78" i="22"/>
  <c r="H103" i="24"/>
  <c r="E103" i="24"/>
  <c r="C101" i="24"/>
  <c r="H88" i="24"/>
  <c r="E88" i="24"/>
  <c r="E88" i="20"/>
  <c r="H88" i="20"/>
  <c r="H88" i="21"/>
  <c r="E88" i="21"/>
  <c r="H103" i="19"/>
  <c r="E103" i="19"/>
  <c r="E103" i="18"/>
  <c r="H103" i="26"/>
  <c r="E103" i="26"/>
  <c r="E78" i="25"/>
  <c r="H78" i="25"/>
  <c r="E78" i="16"/>
  <c r="H78" i="16"/>
  <c r="E78" i="24"/>
  <c r="H78" i="24"/>
  <c r="G37" i="24"/>
  <c r="K162" i="1"/>
  <c r="K161" i="1" s="1"/>
  <c r="D131" i="27"/>
  <c r="D128" i="27" s="1"/>
  <c r="D147" i="27" s="1"/>
  <c r="D123" i="27"/>
  <c r="D129" i="21"/>
  <c r="D128" i="21" s="1"/>
  <c r="D147" i="21" s="1"/>
  <c r="D123" i="21"/>
  <c r="G96" i="17"/>
  <c r="F54" i="21"/>
  <c r="F32" i="21" s="1"/>
  <c r="G113" i="21"/>
  <c r="H241" i="1"/>
  <c r="E249" i="1"/>
  <c r="E248" i="1" s="1"/>
  <c r="G120" i="18"/>
  <c r="E66" i="20"/>
  <c r="H66" i="20"/>
  <c r="H23" i="26"/>
  <c r="E23" i="26"/>
  <c r="H60" i="19"/>
  <c r="E60" i="19"/>
  <c r="H60" i="26"/>
  <c r="E60" i="26"/>
  <c r="E34" i="21"/>
  <c r="H34" i="21"/>
  <c r="D227" i="2"/>
  <c r="D224" i="2" s="1"/>
  <c r="D214" i="2" s="1"/>
  <c r="L139" i="2"/>
  <c r="D129" i="26"/>
  <c r="D128" i="26" s="1"/>
  <c r="D147" i="26" s="1"/>
  <c r="D123" i="26"/>
  <c r="D123" i="22"/>
  <c r="F45" i="27"/>
  <c r="H45" i="27"/>
  <c r="E98" i="16"/>
  <c r="E97" i="16" s="1"/>
  <c r="H56" i="27"/>
  <c r="F56" i="27"/>
  <c r="E79" i="21"/>
  <c r="H79" i="21"/>
  <c r="H79" i="18"/>
  <c r="E79" i="18"/>
  <c r="E79" i="23"/>
  <c r="H79" i="23"/>
  <c r="H47" i="20"/>
  <c r="E47" i="20"/>
  <c r="E47" i="24"/>
  <c r="H47" i="24"/>
  <c r="E39" i="18"/>
  <c r="H39" i="18"/>
  <c r="E39" i="22"/>
  <c r="H39" i="22"/>
  <c r="H39" i="25"/>
  <c r="E39" i="25"/>
  <c r="H18" i="18"/>
  <c r="E18" i="18"/>
  <c r="E18" i="24"/>
  <c r="H18" i="24"/>
  <c r="E18" i="27"/>
  <c r="H18" i="27"/>
  <c r="N214" i="2"/>
  <c r="E107" i="16"/>
  <c r="E106" i="16" s="1"/>
  <c r="C106" i="16"/>
  <c r="H107" i="16"/>
  <c r="E107" i="24"/>
  <c r="E106" i="24" s="1"/>
  <c r="C106" i="24"/>
  <c r="H107" i="26"/>
  <c r="E107" i="26"/>
  <c r="E106" i="26" s="1"/>
  <c r="C106" i="26"/>
  <c r="H100" i="17"/>
  <c r="E100" i="17"/>
  <c r="H100" i="21"/>
  <c r="E100" i="21"/>
  <c r="E92" i="27"/>
  <c r="H92" i="27"/>
  <c r="E77" i="17"/>
  <c r="E77" i="23"/>
  <c r="C67" i="16"/>
  <c r="C67" i="24"/>
  <c r="C63" i="24" s="1"/>
  <c r="C67" i="25"/>
  <c r="C63" i="25" s="1"/>
  <c r="C67" i="22"/>
  <c r="C67" i="23"/>
  <c r="C63" i="23" s="1"/>
  <c r="C67" i="26"/>
  <c r="C63" i="26" s="1"/>
  <c r="C67" i="18"/>
  <c r="C63" i="18" s="1"/>
  <c r="C67" i="17"/>
  <c r="C63" i="17" s="1"/>
  <c r="C67" i="27"/>
  <c r="C63" i="27" s="1"/>
  <c r="C67" i="19"/>
  <c r="C63" i="19" s="1"/>
  <c r="C67" i="20"/>
  <c r="C63" i="20" s="1"/>
  <c r="C67" i="21"/>
  <c r="C63" i="21" s="1"/>
  <c r="E45" i="20"/>
  <c r="H45" i="20"/>
  <c r="E45" i="19"/>
  <c r="H45" i="19"/>
  <c r="E45" i="16"/>
  <c r="H45" i="16"/>
  <c r="C37" i="25"/>
  <c r="C37" i="19"/>
  <c r="C37" i="17"/>
  <c r="C37" i="20"/>
  <c r="O162" i="2"/>
  <c r="O161" i="2" s="1"/>
  <c r="C37" i="16"/>
  <c r="C37" i="21"/>
  <c r="C32" i="21" s="1"/>
  <c r="C37" i="26"/>
  <c r="C37" i="24"/>
  <c r="E37" i="24" s="1"/>
  <c r="C37" i="27"/>
  <c r="C37" i="22"/>
  <c r="C37" i="18"/>
  <c r="C37" i="23"/>
  <c r="E24" i="19"/>
  <c r="H24" i="19"/>
  <c r="E24" i="26"/>
  <c r="H24" i="26"/>
  <c r="H79" i="27"/>
  <c r="C10" i="20"/>
  <c r="C10" i="19"/>
  <c r="E11" i="19"/>
  <c r="E10" i="19" s="1"/>
  <c r="E50" i="27"/>
  <c r="H50" i="27"/>
  <c r="H91" i="21"/>
  <c r="F54" i="27"/>
  <c r="E48" i="17"/>
  <c r="H48" i="17"/>
  <c r="E112" i="16"/>
  <c r="E111" i="16" s="1"/>
  <c r="C111" i="16"/>
  <c r="H112" i="16"/>
  <c r="H111" i="16" s="1"/>
  <c r="E112" i="22"/>
  <c r="C111" i="22"/>
  <c r="E112" i="24"/>
  <c r="E99" i="27"/>
  <c r="C97" i="27"/>
  <c r="E50" i="24"/>
  <c r="E50" i="23"/>
  <c r="H50" i="23"/>
  <c r="E109" i="16"/>
  <c r="G133" i="18"/>
  <c r="E65" i="19"/>
  <c r="H65" i="19"/>
  <c r="F60" i="25"/>
  <c r="F57" i="25" s="1"/>
  <c r="C97" i="23"/>
  <c r="F119" i="20"/>
  <c r="F118" i="20" s="1"/>
  <c r="F145" i="20"/>
  <c r="F144" i="20" s="1"/>
  <c r="E40" i="21"/>
  <c r="H40" i="21"/>
  <c r="E40" i="18"/>
  <c r="H40" i="18"/>
  <c r="D128" i="20"/>
  <c r="D147" i="20" s="1"/>
  <c r="H109" i="24"/>
  <c r="E109" i="24"/>
  <c r="H109" i="19"/>
  <c r="E109" i="19"/>
  <c r="E50" i="20"/>
  <c r="H50" i="20"/>
  <c r="E50" i="25"/>
  <c r="H50" i="25"/>
  <c r="H50" i="19"/>
  <c r="E50" i="19"/>
  <c r="H95" i="18"/>
  <c r="E95" i="18"/>
  <c r="H162" i="1"/>
  <c r="H161" i="1" s="1"/>
  <c r="G111" i="19"/>
  <c r="F112" i="19"/>
  <c r="F111" i="19" s="1"/>
  <c r="H112" i="19"/>
  <c r="H111" i="19" s="1"/>
  <c r="F103" i="20"/>
  <c r="F101" i="20" s="1"/>
  <c r="G101" i="20"/>
  <c r="G94" i="20" s="1"/>
  <c r="H103" i="20"/>
  <c r="C111" i="25"/>
  <c r="E113" i="25"/>
  <c r="H113" i="25"/>
  <c r="E48" i="27"/>
  <c r="H48" i="27"/>
  <c r="F66" i="27"/>
  <c r="H66" i="27"/>
  <c r="G73" i="27"/>
  <c r="F74" i="27"/>
  <c r="H74" i="27"/>
  <c r="F78" i="27"/>
  <c r="H78" i="27"/>
  <c r="H113" i="24"/>
  <c r="M161" i="1"/>
  <c r="E59" i="24"/>
  <c r="C57" i="24"/>
  <c r="H59" i="17"/>
  <c r="C57" i="17"/>
  <c r="E59" i="17"/>
  <c r="E59" i="26"/>
  <c r="H99" i="20"/>
  <c r="H97" i="20" s="1"/>
  <c r="E99" i="20"/>
  <c r="H99" i="18"/>
  <c r="E99" i="22"/>
  <c r="H99" i="22"/>
  <c r="E65" i="16"/>
  <c r="H65" i="16"/>
  <c r="E65" i="23"/>
  <c r="H65" i="23"/>
  <c r="E65" i="27"/>
  <c r="H65" i="27"/>
  <c r="E65" i="18"/>
  <c r="H65" i="18"/>
  <c r="H40" i="26"/>
  <c r="E40" i="26"/>
  <c r="E40" i="22"/>
  <c r="H40" i="22"/>
  <c r="G14" i="27"/>
  <c r="H106" i="26"/>
  <c r="F14" i="20"/>
  <c r="E94" i="1"/>
  <c r="E84" i="1" s="1"/>
  <c r="O31" i="1"/>
  <c r="N9" i="1"/>
  <c r="D129" i="23"/>
  <c r="D128" i="23" s="1"/>
  <c r="D147" i="23" s="1"/>
  <c r="D123" i="23"/>
  <c r="D131" i="19"/>
  <c r="D128" i="19" s="1"/>
  <c r="D147" i="19" s="1"/>
  <c r="D123" i="19"/>
  <c r="G95" i="23"/>
  <c r="J224" i="1"/>
  <c r="J214" i="1" s="1"/>
  <c r="G105" i="19"/>
  <c r="F231" i="1"/>
  <c r="F224" i="1" s="1"/>
  <c r="F214" i="1" s="1"/>
  <c r="G54" i="18"/>
  <c r="E162" i="1"/>
  <c r="E161" i="1" s="1"/>
  <c r="G120" i="24"/>
  <c r="K249" i="1"/>
  <c r="K248" i="1" s="1"/>
  <c r="G120" i="25"/>
  <c r="L249" i="1"/>
  <c r="L248" i="1" s="1"/>
  <c r="G224" i="2"/>
  <c r="H66" i="19"/>
  <c r="E66" i="19"/>
  <c r="E91" i="19"/>
  <c r="H91" i="19"/>
  <c r="E60" i="18"/>
  <c r="E23" i="24"/>
  <c r="H23" i="24"/>
  <c r="E23" i="20"/>
  <c r="H23" i="20"/>
  <c r="O14" i="2"/>
  <c r="O9" i="2" s="1"/>
  <c r="D123" i="2"/>
  <c r="D129" i="24"/>
  <c r="D128" i="24" s="1"/>
  <c r="D147" i="24" s="1"/>
  <c r="D123" i="24"/>
  <c r="F58" i="26"/>
  <c r="F57" i="26" s="1"/>
  <c r="G57" i="26"/>
  <c r="G31" i="26" s="1"/>
  <c r="G131" i="26" s="1"/>
  <c r="E98" i="22"/>
  <c r="C97" i="22"/>
  <c r="H98" i="22"/>
  <c r="E47" i="16"/>
  <c r="H47" i="16"/>
  <c r="H47" i="17"/>
  <c r="E47" i="17"/>
  <c r="E47" i="25"/>
  <c r="H47" i="25"/>
  <c r="E39" i="23"/>
  <c r="H39" i="23"/>
  <c r="E18" i="23"/>
  <c r="H18" i="23"/>
  <c r="E18" i="26"/>
  <c r="H18" i="26"/>
  <c r="H18" i="22"/>
  <c r="E18" i="22"/>
  <c r="C96" i="27"/>
  <c r="C96" i="19"/>
  <c r="C96" i="26"/>
  <c r="C96" i="20"/>
  <c r="C96" i="18"/>
  <c r="C96" i="23"/>
  <c r="C96" i="22"/>
  <c r="C96" i="21"/>
  <c r="C96" i="17"/>
  <c r="C96" i="24"/>
  <c r="C96" i="25"/>
  <c r="C96" i="16"/>
  <c r="C86" i="16"/>
  <c r="C86" i="24"/>
  <c r="C85" i="24" s="1"/>
  <c r="C86" i="21"/>
  <c r="C86" i="17"/>
  <c r="C86" i="22"/>
  <c r="C86" i="26"/>
  <c r="C86" i="18"/>
  <c r="C86" i="23"/>
  <c r="C86" i="20"/>
  <c r="O215" i="2"/>
  <c r="O214" i="2" s="1"/>
  <c r="H107" i="19"/>
  <c r="H106" i="19" s="1"/>
  <c r="C106" i="19"/>
  <c r="E107" i="19"/>
  <c r="E106" i="19" s="1"/>
  <c r="E107" i="23"/>
  <c r="E106" i="23" s="1"/>
  <c r="C106" i="23"/>
  <c r="H107" i="23"/>
  <c r="H106" i="23" s="1"/>
  <c r="E100" i="24"/>
  <c r="H100" i="24"/>
  <c r="E92" i="18"/>
  <c r="H92" i="18"/>
  <c r="E92" i="22"/>
  <c r="H92" i="22"/>
  <c r="E77" i="22"/>
  <c r="E45" i="26"/>
  <c r="H45" i="26"/>
  <c r="H24" i="18"/>
  <c r="E24" i="18"/>
  <c r="C22" i="18"/>
  <c r="E24" i="24"/>
  <c r="H24" i="24"/>
  <c r="C10" i="16"/>
  <c r="E11" i="16"/>
  <c r="E10" i="16" s="1"/>
  <c r="H11" i="16"/>
  <c r="H10" i="16" s="1"/>
  <c r="E11" i="23"/>
  <c r="E10" i="23" s="1"/>
  <c r="C10" i="23"/>
  <c r="C10" i="24"/>
  <c r="E11" i="24"/>
  <c r="E10" i="24" s="1"/>
  <c r="H11" i="24"/>
  <c r="H10" i="24" s="1"/>
  <c r="F62" i="17"/>
  <c r="F15" i="22"/>
  <c r="F14" i="22" s="1"/>
  <c r="G14" i="22"/>
  <c r="E112" i="21"/>
  <c r="E111" i="21" s="1"/>
  <c r="C111" i="21"/>
  <c r="H112" i="21"/>
  <c r="E112" i="20"/>
  <c r="E111" i="20" s="1"/>
  <c r="C111" i="20"/>
  <c r="C111" i="17"/>
  <c r="C97" i="19"/>
  <c r="H59" i="20"/>
  <c r="E59" i="20"/>
  <c r="F41" i="17"/>
  <c r="H41" i="17"/>
  <c r="E50" i="18"/>
  <c r="H50" i="18"/>
  <c r="E109" i="23"/>
  <c r="H109" i="23"/>
  <c r="E109" i="22"/>
  <c r="H109" i="22"/>
  <c r="E113" i="26"/>
  <c r="E111" i="26" s="1"/>
  <c r="H113" i="26"/>
  <c r="E40" i="24"/>
  <c r="H40" i="24"/>
  <c r="E40" i="19"/>
  <c r="D128" i="17"/>
  <c r="D147" i="17" s="1"/>
  <c r="E109" i="27"/>
  <c r="H109" i="18"/>
  <c r="E109" i="18"/>
  <c r="E50" i="17"/>
  <c r="E50" i="21"/>
  <c r="H50" i="21"/>
  <c r="E95" i="20"/>
  <c r="H95" i="20"/>
  <c r="H95" i="21"/>
  <c r="H95" i="22"/>
  <c r="E95" i="22"/>
  <c r="F21" i="27"/>
  <c r="F20" i="27" s="1"/>
  <c r="H21" i="27"/>
  <c r="H20" i="27" s="1"/>
  <c r="G20" i="27"/>
  <c r="G20" i="23"/>
  <c r="F21" i="23"/>
  <c r="F20" i="23" s="1"/>
  <c r="F25" i="22"/>
  <c r="F22" i="22" s="1"/>
  <c r="H25" i="22"/>
  <c r="H22" i="22" s="1"/>
  <c r="F66" i="22"/>
  <c r="F63" i="22" s="1"/>
  <c r="H66" i="22"/>
  <c r="G63" i="22"/>
  <c r="G133" i="22" s="1"/>
  <c r="G119" i="26"/>
  <c r="G118" i="26" s="1"/>
  <c r="F120" i="26"/>
  <c r="G145" i="26"/>
  <c r="G224" i="1"/>
  <c r="G214" i="1" s="1"/>
  <c r="H112" i="24"/>
  <c r="E113" i="23"/>
  <c r="H113" i="23"/>
  <c r="E113" i="22"/>
  <c r="H113" i="22"/>
  <c r="E113" i="27"/>
  <c r="E111" i="27" s="1"/>
  <c r="H48" i="22"/>
  <c r="E48" i="22"/>
  <c r="H48" i="18"/>
  <c r="E48" i="18"/>
  <c r="H48" i="25"/>
  <c r="E48" i="25"/>
  <c r="H66" i="24"/>
  <c r="G63" i="24"/>
  <c r="F66" i="24"/>
  <c r="F63" i="24" s="1"/>
  <c r="F62" i="24" s="1"/>
  <c r="H79" i="25"/>
  <c r="F88" i="27"/>
  <c r="F85" i="27" s="1"/>
  <c r="H88" i="27"/>
  <c r="F15" i="26"/>
  <c r="F14" i="26" s="1"/>
  <c r="H15" i="26"/>
  <c r="F36" i="26"/>
  <c r="H36" i="26"/>
  <c r="H59" i="24"/>
  <c r="E59" i="18"/>
  <c r="H59" i="18"/>
  <c r="H59" i="19"/>
  <c r="E59" i="19"/>
  <c r="C97" i="24"/>
  <c r="E99" i="24"/>
  <c r="E99" i="17"/>
  <c r="C97" i="17"/>
  <c r="E99" i="25"/>
  <c r="H99" i="25"/>
  <c r="C97" i="25"/>
  <c r="E65" i="24"/>
  <c r="H65" i="24"/>
  <c r="O193" i="2"/>
  <c r="H65" i="22"/>
  <c r="H65" i="26"/>
  <c r="E65" i="26"/>
  <c r="H40" i="16"/>
  <c r="E40" i="16"/>
  <c r="E40" i="17"/>
  <c r="H40" i="17"/>
  <c r="H100" i="27"/>
  <c r="G133" i="20"/>
  <c r="G132" i="20" s="1"/>
  <c r="H100" i="19"/>
  <c r="H77" i="27"/>
  <c r="I94" i="1"/>
  <c r="I84" i="1" s="1"/>
  <c r="I123" i="1" s="1"/>
  <c r="E17" i="26"/>
  <c r="H17" i="26"/>
  <c r="C14" i="26"/>
  <c r="H68" i="18"/>
  <c r="E68" i="18"/>
  <c r="E68" i="25"/>
  <c r="H68" i="25"/>
  <c r="E87" i="16"/>
  <c r="I224" i="2"/>
  <c r="L162" i="2"/>
  <c r="H17" i="23"/>
  <c r="C14" i="23"/>
  <c r="E17" i="23"/>
  <c r="E68" i="26"/>
  <c r="H68" i="26"/>
  <c r="E87" i="22"/>
  <c r="H87" i="22"/>
  <c r="F68" i="16"/>
  <c r="F63" i="16" s="1"/>
  <c r="E68" i="21"/>
  <c r="H68" i="21"/>
  <c r="E87" i="19"/>
  <c r="H87" i="19"/>
  <c r="E17" i="17"/>
  <c r="E14" i="17" s="1"/>
  <c r="H17" i="17"/>
  <c r="C14" i="17"/>
  <c r="E68" i="19"/>
  <c r="H68" i="19"/>
  <c r="E87" i="17"/>
  <c r="H87" i="17"/>
  <c r="H17" i="20"/>
  <c r="E17" i="20"/>
  <c r="H17" i="27"/>
  <c r="E17" i="27"/>
  <c r="H68" i="22"/>
  <c r="E68" i="22"/>
  <c r="E87" i="25"/>
  <c r="H87" i="25"/>
  <c r="E87" i="24"/>
  <c r="H87" i="24"/>
  <c r="F91" i="17"/>
  <c r="F85" i="17" s="1"/>
  <c r="H91" i="17"/>
  <c r="G60" i="27"/>
  <c r="O190" i="1"/>
  <c r="O187" i="1" s="1"/>
  <c r="N187" i="1"/>
  <c r="N161" i="1" s="1"/>
  <c r="E17" i="21"/>
  <c r="H17" i="21"/>
  <c r="C14" i="21"/>
  <c r="E17" i="18"/>
  <c r="H17" i="18"/>
  <c r="C14" i="18"/>
  <c r="C63" i="16"/>
  <c r="E68" i="16"/>
  <c r="E87" i="23"/>
  <c r="H87" i="23"/>
  <c r="H87" i="26"/>
  <c r="E87" i="26"/>
  <c r="G31" i="23"/>
  <c r="G131" i="23" s="1"/>
  <c r="E17" i="24"/>
  <c r="C14" i="24"/>
  <c r="H17" i="24"/>
  <c r="E68" i="17"/>
  <c r="H68" i="17"/>
  <c r="E68" i="24"/>
  <c r="H68" i="24"/>
  <c r="E87" i="21"/>
  <c r="E17" i="22"/>
  <c r="H17" i="22"/>
  <c r="C14" i="22"/>
  <c r="E17" i="19"/>
  <c r="C14" i="19"/>
  <c r="H17" i="19"/>
  <c r="H68" i="27"/>
  <c r="E68" i="27"/>
  <c r="E68" i="20"/>
  <c r="H68" i="20"/>
  <c r="E87" i="27"/>
  <c r="H87" i="27"/>
  <c r="F32" i="20"/>
  <c r="G72" i="25"/>
  <c r="F85" i="22"/>
  <c r="F136" i="25"/>
  <c r="F135" i="25" s="1"/>
  <c r="F72" i="25"/>
  <c r="G145" i="16"/>
  <c r="G119" i="16"/>
  <c r="G118" i="16" s="1"/>
  <c r="F120" i="16"/>
  <c r="H92" i="16"/>
  <c r="E92" i="16"/>
  <c r="H92" i="24"/>
  <c r="E92" i="24"/>
  <c r="H21" i="18"/>
  <c r="H20" i="18" s="1"/>
  <c r="E21" i="18"/>
  <c r="E20" i="18" s="1"/>
  <c r="C20" i="18"/>
  <c r="H59" i="27"/>
  <c r="E59" i="27"/>
  <c r="E57" i="27" s="1"/>
  <c r="E43" i="20"/>
  <c r="H43" i="20"/>
  <c r="E59" i="22"/>
  <c r="H59" i="22"/>
  <c r="E49" i="22"/>
  <c r="H49" i="22"/>
  <c r="E92" i="19"/>
  <c r="H92" i="19"/>
  <c r="H75" i="17"/>
  <c r="E75" i="17"/>
  <c r="E59" i="21"/>
  <c r="H59" i="21"/>
  <c r="C57" i="21"/>
  <c r="E77" i="21"/>
  <c r="H77" i="21"/>
  <c r="F134" i="25"/>
  <c r="F132" i="25" s="1"/>
  <c r="E77" i="18"/>
  <c r="H77" i="18"/>
  <c r="E49" i="25"/>
  <c r="H49" i="25"/>
  <c r="E75" i="25"/>
  <c r="H75" i="25"/>
  <c r="E107" i="17"/>
  <c r="E106" i="17" s="1"/>
  <c r="C106" i="17"/>
  <c r="E77" i="24"/>
  <c r="H77" i="24"/>
  <c r="G134" i="25"/>
  <c r="E41" i="16"/>
  <c r="E49" i="19"/>
  <c r="H49" i="19"/>
  <c r="E75" i="26"/>
  <c r="H75" i="26"/>
  <c r="E24" i="16"/>
  <c r="E41" i="18"/>
  <c r="H41" i="18"/>
  <c r="E86" i="27"/>
  <c r="H86" i="27"/>
  <c r="E33" i="23"/>
  <c r="C32" i="23"/>
  <c r="F108" i="16"/>
  <c r="F106" i="16" s="1"/>
  <c r="G106" i="16"/>
  <c r="H108" i="16"/>
  <c r="F88" i="26"/>
  <c r="F85" i="26" s="1"/>
  <c r="G85" i="26"/>
  <c r="H75" i="22"/>
  <c r="E75" i="22"/>
  <c r="H41" i="20"/>
  <c r="C14" i="25"/>
  <c r="E16" i="25"/>
  <c r="H16" i="25"/>
  <c r="H41" i="22"/>
  <c r="E41" i="22"/>
  <c r="H41" i="26"/>
  <c r="E41" i="26"/>
  <c r="E86" i="19"/>
  <c r="H86" i="19"/>
  <c r="H41" i="16"/>
  <c r="G144" i="21"/>
  <c r="F134" i="23"/>
  <c r="E86" i="25"/>
  <c r="H86" i="25"/>
  <c r="H41" i="24"/>
  <c r="E41" i="24"/>
  <c r="E24" i="21"/>
  <c r="H24" i="21"/>
  <c r="H59" i="23"/>
  <c r="E59" i="23"/>
  <c r="C32" i="18"/>
  <c r="C20" i="23"/>
  <c r="H21" i="23"/>
  <c r="H20" i="23" s="1"/>
  <c r="E21" i="23"/>
  <c r="E20" i="23" s="1"/>
  <c r="H41" i="23"/>
  <c r="E41" i="23"/>
  <c r="H43" i="22"/>
  <c r="E43" i="22"/>
  <c r="H75" i="20"/>
  <c r="E75" i="20"/>
  <c r="H24" i="16"/>
  <c r="M253" i="2" l="1"/>
  <c r="H97" i="22"/>
  <c r="E103" i="21"/>
  <c r="H38" i="16"/>
  <c r="M161" i="2"/>
  <c r="J161" i="1"/>
  <c r="G62" i="25"/>
  <c r="E13" i="21"/>
  <c r="E12" i="21" s="1"/>
  <c r="E105" i="20"/>
  <c r="H54" i="24"/>
  <c r="G161" i="2"/>
  <c r="I224" i="1"/>
  <c r="I214" i="1" s="1"/>
  <c r="M139" i="1"/>
  <c r="E97" i="23"/>
  <c r="C14" i="27"/>
  <c r="H93" i="19"/>
  <c r="H111" i="25"/>
  <c r="C111" i="24"/>
  <c r="C32" i="22"/>
  <c r="H40" i="25"/>
  <c r="H75" i="27"/>
  <c r="H13" i="18"/>
  <c r="H12" i="18" s="1"/>
  <c r="K224" i="1"/>
  <c r="K214" i="1" s="1"/>
  <c r="O144" i="1"/>
  <c r="O139" i="1" s="1"/>
  <c r="H16" i="22"/>
  <c r="E16" i="26"/>
  <c r="E14" i="26" s="1"/>
  <c r="H16" i="26"/>
  <c r="F133" i="24"/>
  <c r="F132" i="24" s="1"/>
  <c r="H214" i="2"/>
  <c r="O224" i="1"/>
  <c r="E114" i="18"/>
  <c r="E111" i="18" s="1"/>
  <c r="H114" i="18"/>
  <c r="E16" i="27"/>
  <c r="H16" i="27"/>
  <c r="H42" i="18"/>
  <c r="E42" i="18"/>
  <c r="H36" i="20"/>
  <c r="E42" i="27"/>
  <c r="H42" i="27"/>
  <c r="H16" i="20"/>
  <c r="E16" i="20"/>
  <c r="C101" i="18"/>
  <c r="E90" i="26"/>
  <c r="H90" i="26"/>
  <c r="C12" i="21"/>
  <c r="C253" i="2"/>
  <c r="M214" i="1"/>
  <c r="G20" i="26"/>
  <c r="F21" i="26"/>
  <c r="F20" i="26" s="1"/>
  <c r="E54" i="26"/>
  <c r="H54" i="26"/>
  <c r="M253" i="1"/>
  <c r="L224" i="1"/>
  <c r="L214" i="1" s="1"/>
  <c r="J139" i="1"/>
  <c r="J253" i="1" s="1"/>
  <c r="K139" i="1"/>
  <c r="F132" i="17"/>
  <c r="D224" i="1"/>
  <c r="F32" i="26"/>
  <c r="G161" i="1"/>
  <c r="G253" i="1" s="1"/>
  <c r="C106" i="18"/>
  <c r="E107" i="18"/>
  <c r="E106" i="18" s="1"/>
  <c r="E107" i="21"/>
  <c r="E106" i="21" s="1"/>
  <c r="C106" i="21"/>
  <c r="C94" i="21" s="1"/>
  <c r="C84" i="21" s="1"/>
  <c r="C138" i="21" s="1"/>
  <c r="H107" i="25"/>
  <c r="E107" i="25"/>
  <c r="E106" i="25" s="1"/>
  <c r="C106" i="25"/>
  <c r="C94" i="25" s="1"/>
  <c r="G10" i="19"/>
  <c r="F11" i="19"/>
  <c r="F10" i="19" s="1"/>
  <c r="G20" i="18"/>
  <c r="F21" i="18"/>
  <c r="F20" i="18" s="1"/>
  <c r="G20" i="25"/>
  <c r="F21" i="25"/>
  <c r="F20" i="25" s="1"/>
  <c r="F23" i="26"/>
  <c r="F22" i="26" s="1"/>
  <c r="G22" i="26"/>
  <c r="F64" i="23"/>
  <c r="F63" i="23" s="1"/>
  <c r="H64" i="23"/>
  <c r="G63" i="23"/>
  <c r="F74" i="20"/>
  <c r="F73" i="20" s="1"/>
  <c r="G73" i="20"/>
  <c r="F99" i="27"/>
  <c r="F97" i="27" s="1"/>
  <c r="G97" i="27"/>
  <c r="F102" i="16"/>
  <c r="F101" i="16" s="1"/>
  <c r="H102" i="16"/>
  <c r="G101" i="16"/>
  <c r="F107" i="26"/>
  <c r="F106" i="26" s="1"/>
  <c r="G106" i="26"/>
  <c r="G106" i="25"/>
  <c r="G94" i="25" s="1"/>
  <c r="G84" i="25" s="1"/>
  <c r="G138" i="25" s="1"/>
  <c r="H108" i="25"/>
  <c r="H106" i="25" s="1"/>
  <c r="F108" i="25"/>
  <c r="F106" i="25" s="1"/>
  <c r="F94" i="25" s="1"/>
  <c r="F84" i="25" s="1"/>
  <c r="F138" i="25" s="1"/>
  <c r="F112" i="23"/>
  <c r="F111" i="23" s="1"/>
  <c r="H112" i="23"/>
  <c r="G111" i="23"/>
  <c r="H35" i="22"/>
  <c r="E35" i="22"/>
  <c r="E42" i="21"/>
  <c r="H42" i="21"/>
  <c r="H42" i="20"/>
  <c r="E42" i="20"/>
  <c r="H43" i="17"/>
  <c r="E43" i="17"/>
  <c r="H46" i="23"/>
  <c r="E46" i="23"/>
  <c r="E46" i="25"/>
  <c r="H46" i="25"/>
  <c r="E46" i="27"/>
  <c r="H46" i="27"/>
  <c r="E51" i="19"/>
  <c r="H51" i="19"/>
  <c r="E56" i="20"/>
  <c r="H56" i="20"/>
  <c r="E56" i="16"/>
  <c r="H56" i="16"/>
  <c r="E56" i="24"/>
  <c r="H56" i="24"/>
  <c r="E75" i="19"/>
  <c r="H75" i="19"/>
  <c r="E90" i="16"/>
  <c r="H90" i="16"/>
  <c r="E90" i="27"/>
  <c r="H90" i="27"/>
  <c r="E104" i="23"/>
  <c r="E101" i="23" s="1"/>
  <c r="H104" i="23"/>
  <c r="E104" i="25"/>
  <c r="H104" i="25"/>
  <c r="E104" i="22"/>
  <c r="H104" i="22"/>
  <c r="H104" i="26"/>
  <c r="E104" i="26"/>
  <c r="H104" i="20"/>
  <c r="H101" i="20" s="1"/>
  <c r="E104" i="20"/>
  <c r="E104" i="17"/>
  <c r="H104" i="17"/>
  <c r="E114" i="23"/>
  <c r="E111" i="23" s="1"/>
  <c r="H114" i="23"/>
  <c r="F15" i="27"/>
  <c r="F14" i="27" s="1"/>
  <c r="H15" i="27"/>
  <c r="H14" i="27" s="1"/>
  <c r="E38" i="26"/>
  <c r="H38" i="26"/>
  <c r="H105" i="22"/>
  <c r="E41" i="25"/>
  <c r="H41" i="25"/>
  <c r="E49" i="23"/>
  <c r="H49" i="23"/>
  <c r="E105" i="26"/>
  <c r="H105" i="26"/>
  <c r="E110" i="21"/>
  <c r="H110" i="21"/>
  <c r="E98" i="25"/>
  <c r="E97" i="25" s="1"/>
  <c r="H98" i="25"/>
  <c r="H93" i="18"/>
  <c r="E93" i="18"/>
  <c r="H36" i="22"/>
  <c r="E36" i="22"/>
  <c r="E74" i="18"/>
  <c r="H74" i="18"/>
  <c r="E74" i="21"/>
  <c r="H74" i="21"/>
  <c r="G101" i="27"/>
  <c r="G94" i="27" s="1"/>
  <c r="H88" i="17"/>
  <c r="E102" i="25"/>
  <c r="E101" i="25" s="1"/>
  <c r="H102" i="25"/>
  <c r="H33" i="18"/>
  <c r="E33" i="19"/>
  <c r="H33" i="19"/>
  <c r="H93" i="25"/>
  <c r="C20" i="19"/>
  <c r="E21" i="19"/>
  <c r="E20" i="19" s="1"/>
  <c r="E50" i="26"/>
  <c r="H50" i="26"/>
  <c r="F11" i="17"/>
  <c r="F10" i="17" s="1"/>
  <c r="G10" i="17"/>
  <c r="H11" i="17"/>
  <c r="H10" i="17" s="1"/>
  <c r="F15" i="18"/>
  <c r="F14" i="18" s="1"/>
  <c r="G14" i="18"/>
  <c r="F40" i="27"/>
  <c r="H40" i="27"/>
  <c r="F70" i="18"/>
  <c r="F69" i="18" s="1"/>
  <c r="F134" i="18" s="1"/>
  <c r="G69" i="18"/>
  <c r="F74" i="26"/>
  <c r="F73" i="26" s="1"/>
  <c r="G73" i="26"/>
  <c r="F95" i="27"/>
  <c r="H95" i="27"/>
  <c r="F98" i="24"/>
  <c r="F97" i="24" s="1"/>
  <c r="G97" i="24"/>
  <c r="F102" i="26"/>
  <c r="F101" i="26" s="1"/>
  <c r="F94" i="26" s="1"/>
  <c r="F84" i="26" s="1"/>
  <c r="F138" i="26" s="1"/>
  <c r="G101" i="26"/>
  <c r="F105" i="27"/>
  <c r="H105" i="27"/>
  <c r="F113" i="20"/>
  <c r="F111" i="20" s="1"/>
  <c r="G111" i="20"/>
  <c r="G84" i="20" s="1"/>
  <c r="G138" i="20" s="1"/>
  <c r="F114" i="22"/>
  <c r="F111" i="22" s="1"/>
  <c r="F84" i="22" s="1"/>
  <c r="F138" i="22" s="1"/>
  <c r="G111" i="22"/>
  <c r="H114" i="22"/>
  <c r="H111" i="22" s="1"/>
  <c r="F120" i="22"/>
  <c r="G119" i="22"/>
  <c r="G118" i="22" s="1"/>
  <c r="G145" i="22"/>
  <c r="E15" i="24"/>
  <c r="E14" i="24" s="1"/>
  <c r="H15" i="24"/>
  <c r="E15" i="21"/>
  <c r="H15" i="21"/>
  <c r="H14" i="21" s="1"/>
  <c r="E15" i="20"/>
  <c r="H15" i="20"/>
  <c r="H36" i="25"/>
  <c r="E36" i="25"/>
  <c r="E36" i="21"/>
  <c r="H36" i="21"/>
  <c r="E38" i="27"/>
  <c r="H38" i="27"/>
  <c r="H41" i="21"/>
  <c r="E41" i="21"/>
  <c r="H54" i="23"/>
  <c r="E54" i="23"/>
  <c r="E74" i="24"/>
  <c r="H74" i="24"/>
  <c r="H93" i="24"/>
  <c r="E93" i="24"/>
  <c r="H93" i="21"/>
  <c r="E93" i="21"/>
  <c r="E95" i="26"/>
  <c r="H95" i="26"/>
  <c r="H98" i="26"/>
  <c r="H97" i="26" s="1"/>
  <c r="E98" i="26"/>
  <c r="E97" i="26" s="1"/>
  <c r="E102" i="19"/>
  <c r="E101" i="19" s="1"/>
  <c r="H102" i="19"/>
  <c r="H105" i="21"/>
  <c r="E105" i="21"/>
  <c r="H105" i="25"/>
  <c r="E105" i="25"/>
  <c r="E109" i="17"/>
  <c r="H109" i="17"/>
  <c r="E110" i="16"/>
  <c r="H110" i="16"/>
  <c r="C120" i="20"/>
  <c r="C120" i="23"/>
  <c r="C120" i="27"/>
  <c r="C120" i="21"/>
  <c r="C120" i="25"/>
  <c r="C120" i="17"/>
  <c r="C120" i="16"/>
  <c r="C120" i="26"/>
  <c r="C120" i="24"/>
  <c r="C120" i="22"/>
  <c r="C120" i="18"/>
  <c r="C120" i="19"/>
  <c r="O249" i="2"/>
  <c r="O248" i="2" s="1"/>
  <c r="C101" i="23"/>
  <c r="C10" i="17"/>
  <c r="E11" i="17"/>
  <c r="E10" i="17" s="1"/>
  <c r="H88" i="26"/>
  <c r="C32" i="25"/>
  <c r="C57" i="27"/>
  <c r="G72" i="24"/>
  <c r="F72" i="24"/>
  <c r="E14" i="19"/>
  <c r="N253" i="1"/>
  <c r="C14" i="20"/>
  <c r="G57" i="16"/>
  <c r="L161" i="2"/>
  <c r="H97" i="25"/>
  <c r="G85" i="27"/>
  <c r="H113" i="27"/>
  <c r="H111" i="27" s="1"/>
  <c r="H111" i="23"/>
  <c r="H109" i="27"/>
  <c r="H99" i="19"/>
  <c r="H97" i="19" s="1"/>
  <c r="H15" i="22"/>
  <c r="E123" i="1"/>
  <c r="H99" i="23"/>
  <c r="H97" i="23" s="1"/>
  <c r="E57" i="24"/>
  <c r="G63" i="27"/>
  <c r="G62" i="27" s="1"/>
  <c r="F63" i="27"/>
  <c r="F62" i="27" s="1"/>
  <c r="E111" i="25"/>
  <c r="F94" i="20"/>
  <c r="F84" i="20" s="1"/>
  <c r="F138" i="20" s="1"/>
  <c r="H60" i="25"/>
  <c r="H99" i="27"/>
  <c r="E111" i="24"/>
  <c r="H54" i="27"/>
  <c r="H11" i="20"/>
  <c r="H10" i="20" s="1"/>
  <c r="C32" i="26"/>
  <c r="C32" i="16"/>
  <c r="C32" i="20"/>
  <c r="C31" i="20" s="1"/>
  <c r="C131" i="20" s="1"/>
  <c r="C32" i="19"/>
  <c r="C63" i="22"/>
  <c r="C133" i="22" s="1"/>
  <c r="C57" i="25"/>
  <c r="H214" i="1"/>
  <c r="H54" i="21"/>
  <c r="H103" i="18"/>
  <c r="C101" i="19"/>
  <c r="C94" i="19" s="1"/>
  <c r="H103" i="21"/>
  <c r="E21" i="26"/>
  <c r="E20" i="26" s="1"/>
  <c r="C57" i="18"/>
  <c r="E97" i="21"/>
  <c r="G57" i="22"/>
  <c r="H107" i="21"/>
  <c r="H106" i="21" s="1"/>
  <c r="H21" i="19"/>
  <c r="H20" i="19" s="1"/>
  <c r="H161" i="2"/>
  <c r="C101" i="20"/>
  <c r="C94" i="20" s="1"/>
  <c r="C101" i="17"/>
  <c r="C94" i="17" s="1"/>
  <c r="C101" i="16"/>
  <c r="C22" i="22"/>
  <c r="E22" i="22"/>
  <c r="E19" i="27"/>
  <c r="C10" i="21"/>
  <c r="C139" i="1"/>
  <c r="H139" i="1"/>
  <c r="H253" i="1" s="1"/>
  <c r="O162" i="1"/>
  <c r="H98" i="16"/>
  <c r="H97" i="16" s="1"/>
  <c r="E224" i="1"/>
  <c r="E214" i="1" s="1"/>
  <c r="L123" i="1"/>
  <c r="F106" i="18"/>
  <c r="H192" i="1"/>
  <c r="H19" i="20"/>
  <c r="C97" i="26"/>
  <c r="C14" i="16"/>
  <c r="H74" i="20"/>
  <c r="H93" i="16"/>
  <c r="F101" i="27"/>
  <c r="G62" i="20"/>
  <c r="G111" i="27"/>
  <c r="C101" i="27"/>
  <c r="H103" i="27"/>
  <c r="H51" i="17"/>
  <c r="C106" i="27"/>
  <c r="E107" i="27"/>
  <c r="E106" i="27" s="1"/>
  <c r="C106" i="22"/>
  <c r="E107" i="22"/>
  <c r="E106" i="22" s="1"/>
  <c r="F11" i="22"/>
  <c r="F10" i="22" s="1"/>
  <c r="G10" i="22"/>
  <c r="G12" i="21"/>
  <c r="F13" i="21"/>
  <c r="F12" i="21" s="1"/>
  <c r="H15" i="19"/>
  <c r="H14" i="19" s="1"/>
  <c r="G20" i="16"/>
  <c r="F21" i="16"/>
  <c r="F20" i="16" s="1"/>
  <c r="H24" i="27"/>
  <c r="F24" i="27"/>
  <c r="F22" i="27" s="1"/>
  <c r="F9" i="27" s="1"/>
  <c r="F129" i="27" s="1"/>
  <c r="F25" i="24"/>
  <c r="F22" i="24" s="1"/>
  <c r="G22" i="24"/>
  <c r="F33" i="27"/>
  <c r="H33" i="27"/>
  <c r="F36" i="27"/>
  <c r="H36" i="27"/>
  <c r="H44" i="27"/>
  <c r="F44" i="27"/>
  <c r="H46" i="26"/>
  <c r="F120" i="17"/>
  <c r="G119" i="17"/>
  <c r="G118" i="17" s="1"/>
  <c r="H120" i="17"/>
  <c r="H119" i="17" s="1"/>
  <c r="H118" i="17" s="1"/>
  <c r="G145" i="17"/>
  <c r="E42" i="26"/>
  <c r="H42" i="26"/>
  <c r="E43" i="21"/>
  <c r="H43" i="21"/>
  <c r="E46" i="19"/>
  <c r="H46" i="19"/>
  <c r="E46" i="22"/>
  <c r="H46" i="22"/>
  <c r="E46" i="17"/>
  <c r="H46" i="17"/>
  <c r="E46" i="20"/>
  <c r="H46" i="20"/>
  <c r="H46" i="24"/>
  <c r="E46" i="24"/>
  <c r="E51" i="25"/>
  <c r="H51" i="25"/>
  <c r="E56" i="23"/>
  <c r="H56" i="23"/>
  <c r="E56" i="18"/>
  <c r="H56" i="18"/>
  <c r="E56" i="26"/>
  <c r="H56" i="26"/>
  <c r="E75" i="18"/>
  <c r="H75" i="18"/>
  <c r="H88" i="25"/>
  <c r="E88" i="25"/>
  <c r="H90" i="19"/>
  <c r="E90" i="19"/>
  <c r="E85" i="19" s="1"/>
  <c r="E90" i="18"/>
  <c r="H90" i="18"/>
  <c r="E104" i="27"/>
  <c r="E101" i="27" s="1"/>
  <c r="H104" i="27"/>
  <c r="E104" i="24"/>
  <c r="E101" i="24" s="1"/>
  <c r="H104" i="24"/>
  <c r="H104" i="16"/>
  <c r="H101" i="16" s="1"/>
  <c r="E104" i="16"/>
  <c r="E101" i="16" s="1"/>
  <c r="E104" i="21"/>
  <c r="H104" i="21"/>
  <c r="H46" i="21"/>
  <c r="E49" i="17"/>
  <c r="H49" i="17"/>
  <c r="H110" i="20"/>
  <c r="E110" i="20"/>
  <c r="O241" i="1"/>
  <c r="O214" i="1" s="1"/>
  <c r="E33" i="16"/>
  <c r="H33" i="16"/>
  <c r="E21" i="17"/>
  <c r="E20" i="17" s="1"/>
  <c r="C20" i="17"/>
  <c r="H110" i="27"/>
  <c r="E110" i="27"/>
  <c r="H110" i="19"/>
  <c r="E110" i="19"/>
  <c r="E98" i="27"/>
  <c r="E97" i="27" s="1"/>
  <c r="H98" i="27"/>
  <c r="H54" i="17"/>
  <c r="E54" i="17"/>
  <c r="E93" i="26"/>
  <c r="H93" i="26"/>
  <c r="E36" i="24"/>
  <c r="E32" i="24" s="1"/>
  <c r="E31" i="24" s="1"/>
  <c r="H36" i="24"/>
  <c r="E36" i="19"/>
  <c r="H36" i="19"/>
  <c r="E19" i="21"/>
  <c r="H19" i="21"/>
  <c r="H95" i="17"/>
  <c r="H114" i="24"/>
  <c r="E102" i="22"/>
  <c r="E101" i="22" s="1"/>
  <c r="C101" i="22"/>
  <c r="H102" i="22"/>
  <c r="C101" i="26"/>
  <c r="C94" i="26" s="1"/>
  <c r="H75" i="23"/>
  <c r="H21" i="16"/>
  <c r="H20" i="16" s="1"/>
  <c r="H21" i="17"/>
  <c r="H20" i="17" s="1"/>
  <c r="G22" i="27"/>
  <c r="G9" i="27" s="1"/>
  <c r="G129" i="27" s="1"/>
  <c r="C111" i="23"/>
  <c r="H109" i="25"/>
  <c r="E109" i="25"/>
  <c r="H107" i="27"/>
  <c r="H106" i="27" s="1"/>
  <c r="H34" i="22"/>
  <c r="E34" i="22"/>
  <c r="E60" i="20"/>
  <c r="H60" i="20"/>
  <c r="G10" i="26"/>
  <c r="F11" i="26"/>
  <c r="F10" i="26" s="1"/>
  <c r="F13" i="22"/>
  <c r="F12" i="22" s="1"/>
  <c r="G12" i="22"/>
  <c r="F13" i="26"/>
  <c r="F12" i="26" s="1"/>
  <c r="G12" i="26"/>
  <c r="F16" i="23"/>
  <c r="F14" i="23" s="1"/>
  <c r="F9" i="23" s="1"/>
  <c r="F129" i="23" s="1"/>
  <c r="G14" i="23"/>
  <c r="G20" i="24"/>
  <c r="G9" i="24" s="1"/>
  <c r="G129" i="24" s="1"/>
  <c r="F21" i="24"/>
  <c r="F20" i="24" s="1"/>
  <c r="F9" i="24" s="1"/>
  <c r="F129" i="24" s="1"/>
  <c r="F47" i="27"/>
  <c r="H47" i="27"/>
  <c r="H104" i="18"/>
  <c r="G145" i="27"/>
  <c r="F120" i="27"/>
  <c r="G119" i="27"/>
  <c r="G118" i="27" s="1"/>
  <c r="H120" i="27"/>
  <c r="H119" i="27" s="1"/>
  <c r="H118" i="27" s="1"/>
  <c r="H15" i="18"/>
  <c r="H14" i="18" s="1"/>
  <c r="E15" i="18"/>
  <c r="E15" i="23"/>
  <c r="H15" i="23"/>
  <c r="E36" i="23"/>
  <c r="E32" i="23" s="1"/>
  <c r="H36" i="23"/>
  <c r="E36" i="16"/>
  <c r="H36" i="16"/>
  <c r="H40" i="23"/>
  <c r="E40" i="23"/>
  <c r="E54" i="22"/>
  <c r="H54" i="22"/>
  <c r="E54" i="25"/>
  <c r="H54" i="25"/>
  <c r="C70" i="17"/>
  <c r="C70" i="25"/>
  <c r="C70" i="24"/>
  <c r="C70" i="21"/>
  <c r="O199" i="2"/>
  <c r="O192" i="2" s="1"/>
  <c r="O253" i="2" s="1"/>
  <c r="C70" i="16"/>
  <c r="C70" i="20"/>
  <c r="C70" i="27"/>
  <c r="C70" i="22"/>
  <c r="C70" i="23"/>
  <c r="C70" i="18"/>
  <c r="C70" i="26"/>
  <c r="C70" i="19"/>
  <c r="E74" i="16"/>
  <c r="H74" i="16"/>
  <c r="E95" i="25"/>
  <c r="H95" i="25"/>
  <c r="H98" i="17"/>
  <c r="E98" i="17"/>
  <c r="E97" i="17" s="1"/>
  <c r="H102" i="26"/>
  <c r="E102" i="26"/>
  <c r="E101" i="26" s="1"/>
  <c r="E102" i="18"/>
  <c r="E101" i="18" s="1"/>
  <c r="H102" i="18"/>
  <c r="E105" i="17"/>
  <c r="H105" i="17"/>
  <c r="E109" i="20"/>
  <c r="H109" i="20"/>
  <c r="E110" i="23"/>
  <c r="H110" i="23"/>
  <c r="H102" i="27"/>
  <c r="H101" i="27" s="1"/>
  <c r="H15" i="25"/>
  <c r="H14" i="25" s="1"/>
  <c r="H33" i="24"/>
  <c r="H78" i="26"/>
  <c r="H107" i="18"/>
  <c r="H106" i="18" s="1"/>
  <c r="F253" i="1"/>
  <c r="F99" i="17"/>
  <c r="F97" i="17" s="1"/>
  <c r="G97" i="17"/>
  <c r="H99" i="17"/>
  <c r="H97" i="17" s="1"/>
  <c r="F43" i="27"/>
  <c r="H43" i="27"/>
  <c r="C12" i="25"/>
  <c r="E13" i="25"/>
  <c r="E12" i="25" s="1"/>
  <c r="H13" i="25"/>
  <c r="H12" i="25" s="1"/>
  <c r="C12" i="22"/>
  <c r="H13" i="22"/>
  <c r="H12" i="22" s="1"/>
  <c r="E13" i="22"/>
  <c r="E12" i="22" s="1"/>
  <c r="C12" i="24"/>
  <c r="C9" i="24" s="1"/>
  <c r="C129" i="24" s="1"/>
  <c r="E13" i="24"/>
  <c r="E12" i="24" s="1"/>
  <c r="H13" i="24"/>
  <c r="H12" i="24" s="1"/>
  <c r="G101" i="23"/>
  <c r="G94" i="23" s="1"/>
  <c r="G84" i="23" s="1"/>
  <c r="G138" i="23" s="1"/>
  <c r="F102" i="23"/>
  <c r="F101" i="23" s="1"/>
  <c r="H102" i="23"/>
  <c r="H101" i="23" s="1"/>
  <c r="F107" i="17"/>
  <c r="F106" i="17" s="1"/>
  <c r="G106" i="17"/>
  <c r="G145" i="19"/>
  <c r="G119" i="19"/>
  <c r="G118" i="19" s="1"/>
  <c r="F120" i="19"/>
  <c r="H120" i="19"/>
  <c r="H119" i="19" s="1"/>
  <c r="H118" i="19" s="1"/>
  <c r="F24" i="17"/>
  <c r="F22" i="17" s="1"/>
  <c r="H24" i="17"/>
  <c r="G22" i="17"/>
  <c r="C89" i="20"/>
  <c r="C85" i="20" s="1"/>
  <c r="C89" i="25"/>
  <c r="C89" i="23"/>
  <c r="C85" i="23" s="1"/>
  <c r="C89" i="26"/>
  <c r="C89" i="17"/>
  <c r="C89" i="18"/>
  <c r="C89" i="16"/>
  <c r="E14" i="25"/>
  <c r="H107" i="17"/>
  <c r="H106" i="17" s="1"/>
  <c r="C31" i="25"/>
  <c r="C131" i="25" s="1"/>
  <c r="E57" i="21"/>
  <c r="H68" i="16"/>
  <c r="I214" i="2"/>
  <c r="F31" i="26"/>
  <c r="F131" i="26" s="1"/>
  <c r="G214" i="2"/>
  <c r="F57" i="22"/>
  <c r="H60" i="22"/>
  <c r="E214" i="2"/>
  <c r="E253" i="2" s="1"/>
  <c r="E139" i="1"/>
  <c r="K123" i="1"/>
  <c r="F214" i="2"/>
  <c r="F253" i="2" s="1"/>
  <c r="I139" i="2"/>
  <c r="C12" i="18"/>
  <c r="C89" i="27"/>
  <c r="C85" i="27" s="1"/>
  <c r="C89" i="22"/>
  <c r="C85" i="22" s="1"/>
  <c r="C89" i="21"/>
  <c r="C85" i="21" s="1"/>
  <c r="G12" i="19"/>
  <c r="H13" i="19"/>
  <c r="H12" i="19" s="1"/>
  <c r="F13" i="19"/>
  <c r="F12" i="19" s="1"/>
  <c r="F9" i="19" s="1"/>
  <c r="F129" i="19" s="1"/>
  <c r="F48" i="25"/>
  <c r="F32" i="25" s="1"/>
  <c r="G32" i="25"/>
  <c r="G31" i="25" s="1"/>
  <c r="G131" i="25" s="1"/>
  <c r="F70" i="16"/>
  <c r="F69" i="16" s="1"/>
  <c r="F134" i="16" s="1"/>
  <c r="G69" i="16"/>
  <c r="G134" i="16" s="1"/>
  <c r="F102" i="24"/>
  <c r="F101" i="24" s="1"/>
  <c r="H102" i="24"/>
  <c r="H101" i="24" s="1"/>
  <c r="G101" i="24"/>
  <c r="G94" i="24" s="1"/>
  <c r="G84" i="24" s="1"/>
  <c r="G138" i="24" s="1"/>
  <c r="G10" i="18"/>
  <c r="F11" i="18"/>
  <c r="F10" i="18" s="1"/>
  <c r="F113" i="18"/>
  <c r="F111" i="18" s="1"/>
  <c r="H113" i="18"/>
  <c r="H111" i="18" s="1"/>
  <c r="G111" i="18"/>
  <c r="F133" i="20"/>
  <c r="F132" i="20" s="1"/>
  <c r="F62" i="20"/>
  <c r="G134" i="19"/>
  <c r="G132" i="19" s="1"/>
  <c r="G62" i="19"/>
  <c r="C12" i="26"/>
  <c r="C9" i="26" s="1"/>
  <c r="C129" i="26" s="1"/>
  <c r="H13" i="26"/>
  <c r="H12" i="26" s="1"/>
  <c r="E13" i="26"/>
  <c r="E12" i="26" s="1"/>
  <c r="C12" i="19"/>
  <c r="C9" i="19" s="1"/>
  <c r="C129" i="19" s="1"/>
  <c r="E13" i="19"/>
  <c r="E12" i="19" s="1"/>
  <c r="H13" i="17"/>
  <c r="H12" i="17" s="1"/>
  <c r="C12" i="17"/>
  <c r="E13" i="17"/>
  <c r="E12" i="17" s="1"/>
  <c r="E9" i="17" s="1"/>
  <c r="E129" i="17" s="1"/>
  <c r="C12" i="16"/>
  <c r="E13" i="16"/>
  <c r="E12" i="16" s="1"/>
  <c r="G12" i="16"/>
  <c r="F13" i="16"/>
  <c r="F12" i="16" s="1"/>
  <c r="H13" i="16"/>
  <c r="H12" i="16" s="1"/>
  <c r="F13" i="20"/>
  <c r="F12" i="20" s="1"/>
  <c r="F9" i="20" s="1"/>
  <c r="F129" i="20" s="1"/>
  <c r="G12" i="20"/>
  <c r="G9" i="20" s="1"/>
  <c r="H13" i="20"/>
  <c r="H12" i="20" s="1"/>
  <c r="F15" i="17"/>
  <c r="F14" i="17" s="1"/>
  <c r="H15" i="17"/>
  <c r="H14" i="17" s="1"/>
  <c r="G14" i="17"/>
  <c r="G9" i="17" s="1"/>
  <c r="G129" i="17" s="1"/>
  <c r="F35" i="27"/>
  <c r="H35" i="27"/>
  <c r="F99" i="22"/>
  <c r="F97" i="22" s="1"/>
  <c r="F94" i="22" s="1"/>
  <c r="G97" i="22"/>
  <c r="G94" i="22" s="1"/>
  <c r="G84" i="22" s="1"/>
  <c r="G138" i="22" s="1"/>
  <c r="F102" i="17"/>
  <c r="F101" i="17" s="1"/>
  <c r="H102" i="17"/>
  <c r="E25" i="20"/>
  <c r="E22" i="20" s="1"/>
  <c r="H25" i="20"/>
  <c r="H22" i="20" s="1"/>
  <c r="E25" i="17"/>
  <c r="E22" i="17" s="1"/>
  <c r="H25" i="17"/>
  <c r="H22" i="17" s="1"/>
  <c r="C22" i="17"/>
  <c r="E25" i="27"/>
  <c r="E22" i="27" s="1"/>
  <c r="H25" i="27"/>
  <c r="H22" i="27" s="1"/>
  <c r="E11" i="18"/>
  <c r="E10" i="18" s="1"/>
  <c r="C10" i="18"/>
  <c r="H11" i="18"/>
  <c r="H10" i="18" s="1"/>
  <c r="C10" i="25"/>
  <c r="E11" i="25"/>
  <c r="E10" i="25" s="1"/>
  <c r="E89" i="24"/>
  <c r="H89" i="24"/>
  <c r="E89" i="19"/>
  <c r="H89" i="19"/>
  <c r="H85" i="19" s="1"/>
  <c r="C22" i="27"/>
  <c r="C9" i="27" s="1"/>
  <c r="C129" i="27" s="1"/>
  <c r="C9" i="21"/>
  <c r="C129" i="21" s="1"/>
  <c r="C85" i="19"/>
  <c r="C22" i="16"/>
  <c r="C9" i="17"/>
  <c r="C129" i="17" s="1"/>
  <c r="H129" i="17" s="1"/>
  <c r="E97" i="24"/>
  <c r="H111" i="24"/>
  <c r="H111" i="26"/>
  <c r="O123" i="2"/>
  <c r="C22" i="20"/>
  <c r="C9" i="20" s="1"/>
  <c r="C129" i="20" s="1"/>
  <c r="E97" i="20"/>
  <c r="E22" i="25"/>
  <c r="H25" i="16"/>
  <c r="H22" i="16" s="1"/>
  <c r="C22" i="23"/>
  <c r="C9" i="23" s="1"/>
  <c r="E25" i="23"/>
  <c r="E22" i="23" s="1"/>
  <c r="H25" i="23"/>
  <c r="H22" i="23" s="1"/>
  <c r="H25" i="26"/>
  <c r="H22" i="26" s="1"/>
  <c r="E25" i="26"/>
  <c r="E22" i="26" s="1"/>
  <c r="E25" i="24"/>
  <c r="E22" i="24" s="1"/>
  <c r="H25" i="24"/>
  <c r="E25" i="21"/>
  <c r="E22" i="21" s="1"/>
  <c r="H25" i="21"/>
  <c r="H22" i="21" s="1"/>
  <c r="E25" i="19"/>
  <c r="E22" i="19" s="1"/>
  <c r="H25" i="19"/>
  <c r="H22" i="19" s="1"/>
  <c r="C10" i="22"/>
  <c r="E11" i="22"/>
  <c r="E10" i="22" s="1"/>
  <c r="H11" i="22"/>
  <c r="H10" i="22" s="1"/>
  <c r="H89" i="22"/>
  <c r="O161" i="1"/>
  <c r="I253" i="1"/>
  <c r="M123" i="1"/>
  <c r="H14" i="26"/>
  <c r="H58" i="21"/>
  <c r="H57" i="21" s="1"/>
  <c r="H97" i="21"/>
  <c r="N253" i="2"/>
  <c r="F32" i="23"/>
  <c r="F31" i="23" s="1"/>
  <c r="F131" i="23" s="1"/>
  <c r="K214" i="2"/>
  <c r="K253" i="2" s="1"/>
  <c r="F133" i="18"/>
  <c r="F132" i="18" s="1"/>
  <c r="F62" i="18"/>
  <c r="O123" i="1"/>
  <c r="C214" i="1"/>
  <c r="F51" i="27"/>
  <c r="H51" i="27"/>
  <c r="F70" i="22"/>
  <c r="F69" i="22" s="1"/>
  <c r="F134" i="22" s="1"/>
  <c r="G69" i="22"/>
  <c r="G134" i="22" s="1"/>
  <c r="G132" i="22" s="1"/>
  <c r="F120" i="23"/>
  <c r="G145" i="23"/>
  <c r="G119" i="23"/>
  <c r="G118" i="23" s="1"/>
  <c r="H120" i="23"/>
  <c r="H119" i="23" s="1"/>
  <c r="H118" i="23" s="1"/>
  <c r="F98" i="18"/>
  <c r="F97" i="18" s="1"/>
  <c r="F94" i="18" s="1"/>
  <c r="F84" i="18" s="1"/>
  <c r="F138" i="18" s="1"/>
  <c r="G97" i="18"/>
  <c r="G94" i="18" s="1"/>
  <c r="L214" i="2"/>
  <c r="L253" i="2" s="1"/>
  <c r="F23" i="16"/>
  <c r="F22" i="16" s="1"/>
  <c r="G22" i="16"/>
  <c r="F25" i="25"/>
  <c r="F22" i="25" s="1"/>
  <c r="H25" i="25"/>
  <c r="H22" i="25" s="1"/>
  <c r="G22" i="25"/>
  <c r="F33" i="17"/>
  <c r="F32" i="17" s="1"/>
  <c r="F31" i="17" s="1"/>
  <c r="F131" i="17" s="1"/>
  <c r="H33" i="17"/>
  <c r="G32" i="17"/>
  <c r="G31" i="17" s="1"/>
  <c r="G131" i="17" s="1"/>
  <c r="F53" i="22"/>
  <c r="F32" i="22" s="1"/>
  <c r="H53" i="22"/>
  <c r="G32" i="22"/>
  <c r="G31" i="22" s="1"/>
  <c r="G131" i="22" s="1"/>
  <c r="F59" i="20"/>
  <c r="F57" i="20" s="1"/>
  <c r="F31" i="20" s="1"/>
  <c r="G57" i="20"/>
  <c r="G31" i="20" s="1"/>
  <c r="G131" i="20" s="1"/>
  <c r="F74" i="23"/>
  <c r="F73" i="23" s="1"/>
  <c r="G73" i="23"/>
  <c r="H74" i="23"/>
  <c r="F77" i="22"/>
  <c r="F73" i="22" s="1"/>
  <c r="G73" i="22"/>
  <c r="G32" i="27"/>
  <c r="C31" i="18"/>
  <c r="C131" i="18" s="1"/>
  <c r="H33" i="23"/>
  <c r="E14" i="27"/>
  <c r="H14" i="20"/>
  <c r="H59" i="16"/>
  <c r="E14" i="23"/>
  <c r="C57" i="19"/>
  <c r="G9" i="23"/>
  <c r="G129" i="23" s="1"/>
  <c r="H77" i="22"/>
  <c r="L253" i="1"/>
  <c r="N123" i="1"/>
  <c r="C57" i="26"/>
  <c r="D214" i="1"/>
  <c r="D253" i="1" s="1"/>
  <c r="E14" i="16"/>
  <c r="H253" i="2"/>
  <c r="H70" i="22"/>
  <c r="H69" i="22" s="1"/>
  <c r="F15" i="16"/>
  <c r="F14" i="16" s="1"/>
  <c r="G14" i="16"/>
  <c r="H15" i="16"/>
  <c r="H14" i="16" s="1"/>
  <c r="F23" i="21"/>
  <c r="F22" i="21" s="1"/>
  <c r="F9" i="21" s="1"/>
  <c r="G22" i="21"/>
  <c r="G9" i="21" s="1"/>
  <c r="G129" i="21" s="1"/>
  <c r="F25" i="18"/>
  <c r="F22" i="18" s="1"/>
  <c r="H25" i="18"/>
  <c r="H22" i="18" s="1"/>
  <c r="G22" i="18"/>
  <c r="F75" i="21"/>
  <c r="F73" i="21" s="1"/>
  <c r="G73" i="21"/>
  <c r="H75" i="21"/>
  <c r="F77" i="17"/>
  <c r="F73" i="17" s="1"/>
  <c r="G73" i="17"/>
  <c r="F78" i="18"/>
  <c r="F73" i="18" s="1"/>
  <c r="G73" i="18"/>
  <c r="H78" i="18"/>
  <c r="F98" i="16"/>
  <c r="F97" i="16" s="1"/>
  <c r="F94" i="16" s="1"/>
  <c r="G97" i="16"/>
  <c r="C76" i="22"/>
  <c r="C76" i="26"/>
  <c r="C76" i="16"/>
  <c r="C76" i="19"/>
  <c r="C76" i="27"/>
  <c r="C76" i="24"/>
  <c r="C76" i="23"/>
  <c r="C76" i="21"/>
  <c r="C76" i="25"/>
  <c r="C76" i="17"/>
  <c r="C76" i="18"/>
  <c r="C76" i="20"/>
  <c r="O203" i="2"/>
  <c r="O202" i="2" s="1"/>
  <c r="H98" i="18"/>
  <c r="H97" i="18" s="1"/>
  <c r="G139" i="2"/>
  <c r="F112" i="17"/>
  <c r="F111" i="17" s="1"/>
  <c r="G111" i="17"/>
  <c r="F31" i="21"/>
  <c r="F131" i="21" s="1"/>
  <c r="E58" i="18"/>
  <c r="E57" i="18" s="1"/>
  <c r="H58" i="18"/>
  <c r="H57" i="18" s="1"/>
  <c r="H58" i="25"/>
  <c r="H57" i="25" s="1"/>
  <c r="E58" i="25"/>
  <c r="E57" i="25" s="1"/>
  <c r="H58" i="20"/>
  <c r="H57" i="20" s="1"/>
  <c r="E58" i="20"/>
  <c r="H58" i="22"/>
  <c r="H57" i="22" s="1"/>
  <c r="G134" i="17"/>
  <c r="G62" i="17"/>
  <c r="F119" i="21"/>
  <c r="F118" i="21" s="1"/>
  <c r="F145" i="21"/>
  <c r="F144" i="21" s="1"/>
  <c r="F35" i="19"/>
  <c r="F32" i="19" s="1"/>
  <c r="F31" i="19" s="1"/>
  <c r="F131" i="19" s="1"/>
  <c r="H35" i="19"/>
  <c r="G32" i="19"/>
  <c r="G31" i="19" s="1"/>
  <c r="G131" i="19" s="1"/>
  <c r="G134" i="26"/>
  <c r="G62" i="26"/>
  <c r="G133" i="21"/>
  <c r="G132" i="21" s="1"/>
  <c r="G62" i="21"/>
  <c r="F87" i="21"/>
  <c r="F85" i="21" s="1"/>
  <c r="G85" i="21"/>
  <c r="F46" i="16"/>
  <c r="F32" i="16" s="1"/>
  <c r="F31" i="16" s="1"/>
  <c r="H46" i="16"/>
  <c r="G32" i="16"/>
  <c r="G31" i="16" s="1"/>
  <c r="G62" i="22"/>
  <c r="H106" i="16"/>
  <c r="E22" i="16"/>
  <c r="C57" i="22"/>
  <c r="C31" i="22" s="1"/>
  <c r="C131" i="22" s="1"/>
  <c r="E57" i="22"/>
  <c r="E14" i="22"/>
  <c r="H14" i="24"/>
  <c r="E14" i="18"/>
  <c r="H14" i="23"/>
  <c r="H9" i="23" s="1"/>
  <c r="E57" i="19"/>
  <c r="E22" i="18"/>
  <c r="H58" i="26"/>
  <c r="H57" i="26" s="1"/>
  <c r="C32" i="24"/>
  <c r="C31" i="24" s="1"/>
  <c r="C131" i="24" s="1"/>
  <c r="E57" i="26"/>
  <c r="F32" i="27"/>
  <c r="E58" i="17"/>
  <c r="E57" i="17" s="1"/>
  <c r="H58" i="17"/>
  <c r="H57" i="17" s="1"/>
  <c r="H58" i="16"/>
  <c r="C57" i="16"/>
  <c r="C31" i="16" s="1"/>
  <c r="C131" i="16" s="1"/>
  <c r="E58" i="16"/>
  <c r="E57" i="16" s="1"/>
  <c r="E58" i="23"/>
  <c r="E57" i="23" s="1"/>
  <c r="H58" i="23"/>
  <c r="H57" i="23" s="1"/>
  <c r="H58" i="19"/>
  <c r="H57" i="19" s="1"/>
  <c r="G72" i="19"/>
  <c r="G136" i="19"/>
  <c r="F72" i="19"/>
  <c r="F136" i="19"/>
  <c r="F135" i="19" s="1"/>
  <c r="F79" i="16"/>
  <c r="F73" i="16" s="1"/>
  <c r="G73" i="16"/>
  <c r="H79" i="16"/>
  <c r="F87" i="16"/>
  <c r="F85" i="16" s="1"/>
  <c r="G85" i="16"/>
  <c r="D161" i="2"/>
  <c r="D253" i="2" s="1"/>
  <c r="H58" i="27"/>
  <c r="F134" i="26"/>
  <c r="F132" i="26" s="1"/>
  <c r="F62" i="26"/>
  <c r="F62" i="21"/>
  <c r="F133" i="21"/>
  <c r="F132" i="21" s="1"/>
  <c r="H58" i="24"/>
  <c r="H57" i="24" s="1"/>
  <c r="C31" i="21"/>
  <c r="C131" i="21" s="1"/>
  <c r="H131" i="21" s="1"/>
  <c r="G144" i="26"/>
  <c r="F9" i="22"/>
  <c r="F129" i="22" s="1"/>
  <c r="E86" i="20"/>
  <c r="H86" i="20"/>
  <c r="H86" i="18"/>
  <c r="E86" i="18"/>
  <c r="C85" i="18"/>
  <c r="H86" i="22"/>
  <c r="E86" i="22"/>
  <c r="E86" i="21"/>
  <c r="H86" i="21"/>
  <c r="E86" i="16"/>
  <c r="H86" i="16"/>
  <c r="E96" i="25"/>
  <c r="H96" i="25"/>
  <c r="H96" i="17"/>
  <c r="E96" i="17"/>
  <c r="E96" i="22"/>
  <c r="H96" i="22"/>
  <c r="E96" i="18"/>
  <c r="H96" i="18"/>
  <c r="E96" i="26"/>
  <c r="H96" i="26"/>
  <c r="E96" i="27"/>
  <c r="H96" i="27"/>
  <c r="C94" i="27"/>
  <c r="C84" i="27" s="1"/>
  <c r="C138" i="27" s="1"/>
  <c r="E97" i="22"/>
  <c r="G136" i="27"/>
  <c r="G72" i="27"/>
  <c r="C94" i="18"/>
  <c r="E111" i="22"/>
  <c r="E37" i="18"/>
  <c r="H37" i="18"/>
  <c r="H37" i="27"/>
  <c r="H32" i="27" s="1"/>
  <c r="E37" i="27"/>
  <c r="C32" i="27"/>
  <c r="E37" i="26"/>
  <c r="H37" i="26"/>
  <c r="H32" i="26" s="1"/>
  <c r="E37" i="16"/>
  <c r="H37" i="16"/>
  <c r="E37" i="20"/>
  <c r="H37" i="20"/>
  <c r="H32" i="20" s="1"/>
  <c r="E37" i="19"/>
  <c r="H37" i="19"/>
  <c r="E67" i="21"/>
  <c r="E63" i="21" s="1"/>
  <c r="H67" i="21"/>
  <c r="H63" i="21" s="1"/>
  <c r="E67" i="19"/>
  <c r="E63" i="19" s="1"/>
  <c r="E133" i="19" s="1"/>
  <c r="H67" i="19"/>
  <c r="H63" i="19" s="1"/>
  <c r="E67" i="17"/>
  <c r="E63" i="17" s="1"/>
  <c r="H67" i="17"/>
  <c r="H63" i="17" s="1"/>
  <c r="H67" i="26"/>
  <c r="H63" i="26" s="1"/>
  <c r="E67" i="26"/>
  <c r="E63" i="26" s="1"/>
  <c r="H67" i="22"/>
  <c r="H63" i="22" s="1"/>
  <c r="E67" i="22"/>
  <c r="E63" i="22" s="1"/>
  <c r="E67" i="24"/>
  <c r="H67" i="24"/>
  <c r="H63" i="24" s="1"/>
  <c r="F113" i="21"/>
  <c r="F111" i="21" s="1"/>
  <c r="H113" i="21"/>
  <c r="H111" i="21" s="1"/>
  <c r="G111" i="21"/>
  <c r="F96" i="17"/>
  <c r="F37" i="24"/>
  <c r="F32" i="24" s="1"/>
  <c r="F31" i="24" s="1"/>
  <c r="F131" i="24" s="1"/>
  <c r="H37" i="24"/>
  <c r="H32" i="24" s="1"/>
  <c r="G32" i="24"/>
  <c r="G31" i="24" s="1"/>
  <c r="G131" i="24" s="1"/>
  <c r="C31" i="27"/>
  <c r="C131" i="27" s="1"/>
  <c r="E63" i="24"/>
  <c r="F31" i="25"/>
  <c r="F131" i="25" s="1"/>
  <c r="G62" i="24"/>
  <c r="G133" i="24"/>
  <c r="G132" i="24" s="1"/>
  <c r="F145" i="26"/>
  <c r="F144" i="26" s="1"/>
  <c r="F119" i="26"/>
  <c r="F118" i="26" s="1"/>
  <c r="F133" i="22"/>
  <c r="E86" i="23"/>
  <c r="H86" i="23"/>
  <c r="E86" i="26"/>
  <c r="H86" i="26"/>
  <c r="H86" i="17"/>
  <c r="E86" i="17"/>
  <c r="H86" i="24"/>
  <c r="E86" i="24"/>
  <c r="E96" i="16"/>
  <c r="H96" i="16"/>
  <c r="H94" i="16" s="1"/>
  <c r="C94" i="16"/>
  <c r="E96" i="24"/>
  <c r="H96" i="24"/>
  <c r="C94" i="24"/>
  <c r="C84" i="24" s="1"/>
  <c r="C138" i="24" s="1"/>
  <c r="E96" i="21"/>
  <c r="H96" i="21"/>
  <c r="E96" i="23"/>
  <c r="H96" i="23"/>
  <c r="E96" i="20"/>
  <c r="H96" i="20"/>
  <c r="H96" i="19"/>
  <c r="E96" i="19"/>
  <c r="E94" i="19" s="1"/>
  <c r="H22" i="24"/>
  <c r="F120" i="25"/>
  <c r="G145" i="25"/>
  <c r="G119" i="25"/>
  <c r="G118" i="25" s="1"/>
  <c r="H120" i="25"/>
  <c r="H119" i="25" s="1"/>
  <c r="H118" i="25" s="1"/>
  <c r="G145" i="24"/>
  <c r="F120" i="24"/>
  <c r="G119" i="24"/>
  <c r="G118" i="24" s="1"/>
  <c r="H120" i="24"/>
  <c r="H119" i="24" s="1"/>
  <c r="H118" i="24" s="1"/>
  <c r="F54" i="18"/>
  <c r="F32" i="18" s="1"/>
  <c r="F31" i="18" s="1"/>
  <c r="H54" i="18"/>
  <c r="G32" i="18"/>
  <c r="G31" i="18" s="1"/>
  <c r="F105" i="19"/>
  <c r="F101" i="19" s="1"/>
  <c r="F94" i="19" s="1"/>
  <c r="F84" i="19" s="1"/>
  <c r="H105" i="19"/>
  <c r="H101" i="19" s="1"/>
  <c r="G101" i="19"/>
  <c r="G94" i="19" s="1"/>
  <c r="G84" i="19" s="1"/>
  <c r="G138" i="19" s="1"/>
  <c r="F95" i="23"/>
  <c r="F94" i="23" s="1"/>
  <c r="H95" i="23"/>
  <c r="C94" i="23"/>
  <c r="C133" i="23"/>
  <c r="F73" i="27"/>
  <c r="G133" i="27"/>
  <c r="G132" i="27" s="1"/>
  <c r="F133" i="27"/>
  <c r="F132" i="27" s="1"/>
  <c r="E37" i="23"/>
  <c r="H37" i="23"/>
  <c r="H37" i="22"/>
  <c r="E37" i="22"/>
  <c r="H37" i="21"/>
  <c r="H32" i="21" s="1"/>
  <c r="E37" i="21"/>
  <c r="E37" i="17"/>
  <c r="E32" i="17" s="1"/>
  <c r="H37" i="17"/>
  <c r="C32" i="17"/>
  <c r="C31" i="17" s="1"/>
  <c r="C131" i="17" s="1"/>
  <c r="E37" i="25"/>
  <c r="H37" i="25"/>
  <c r="E67" i="20"/>
  <c r="E63" i="20" s="1"/>
  <c r="H67" i="20"/>
  <c r="H63" i="20" s="1"/>
  <c r="H67" i="27"/>
  <c r="H63" i="27" s="1"/>
  <c r="E67" i="27"/>
  <c r="E63" i="27" s="1"/>
  <c r="E67" i="18"/>
  <c r="E63" i="18" s="1"/>
  <c r="H67" i="18"/>
  <c r="H63" i="18" s="1"/>
  <c r="H67" i="23"/>
  <c r="E67" i="23"/>
  <c r="E63" i="23" s="1"/>
  <c r="E67" i="25"/>
  <c r="E63" i="25" s="1"/>
  <c r="H67" i="25"/>
  <c r="H63" i="25" s="1"/>
  <c r="E67" i="16"/>
  <c r="E63" i="16" s="1"/>
  <c r="H67" i="16"/>
  <c r="H63" i="16" s="1"/>
  <c r="G119" i="18"/>
  <c r="G118" i="18" s="1"/>
  <c r="F120" i="18"/>
  <c r="G145" i="18"/>
  <c r="K253" i="1"/>
  <c r="H131" i="24"/>
  <c r="C133" i="19"/>
  <c r="C133" i="16"/>
  <c r="C31" i="23"/>
  <c r="C131" i="23" s="1"/>
  <c r="H131" i="23" s="1"/>
  <c r="F60" i="27"/>
  <c r="F57" i="27" s="1"/>
  <c r="G57" i="27"/>
  <c r="G31" i="27" s="1"/>
  <c r="G131" i="27" s="1"/>
  <c r="H60" i="27"/>
  <c r="G133" i="16"/>
  <c r="G62" i="16"/>
  <c r="C133" i="25"/>
  <c r="C133" i="20"/>
  <c r="F133" i="16"/>
  <c r="C133" i="26"/>
  <c r="C133" i="24"/>
  <c r="C133" i="27"/>
  <c r="C133" i="17"/>
  <c r="C133" i="21"/>
  <c r="C133" i="18"/>
  <c r="G132" i="25"/>
  <c r="F119" i="16"/>
  <c r="F118" i="16" s="1"/>
  <c r="F145" i="16"/>
  <c r="F144" i="16" s="1"/>
  <c r="C129" i="23"/>
  <c r="G144" i="16"/>
  <c r="E131" i="24"/>
  <c r="C9" i="18" l="1"/>
  <c r="C129" i="18" s="1"/>
  <c r="H32" i="25"/>
  <c r="H31" i="25" s="1"/>
  <c r="E85" i="24"/>
  <c r="G84" i="21"/>
  <c r="G138" i="21" s="1"/>
  <c r="H85" i="21"/>
  <c r="G253" i="2"/>
  <c r="F9" i="16"/>
  <c r="F129" i="16" s="1"/>
  <c r="H89" i="21"/>
  <c r="I253" i="2"/>
  <c r="H101" i="26"/>
  <c r="H94" i="26" s="1"/>
  <c r="H101" i="22"/>
  <c r="H94" i="22" s="1"/>
  <c r="H84" i="22" s="1"/>
  <c r="E101" i="21"/>
  <c r="C84" i="19"/>
  <c r="C138" i="19" s="1"/>
  <c r="H138" i="19" s="1"/>
  <c r="E101" i="17"/>
  <c r="H89" i="27"/>
  <c r="H85" i="27" s="1"/>
  <c r="F132" i="16"/>
  <c r="E32" i="18"/>
  <c r="E9" i="16"/>
  <c r="E129" i="16" s="1"/>
  <c r="C31" i="19"/>
  <c r="C131" i="19" s="1"/>
  <c r="G9" i="25"/>
  <c r="G129" i="25" s="1"/>
  <c r="G9" i="19"/>
  <c r="G129" i="19" s="1"/>
  <c r="H14" i="22"/>
  <c r="E101" i="20"/>
  <c r="H94" i="20"/>
  <c r="E9" i="26"/>
  <c r="E129" i="26" s="1"/>
  <c r="E57" i="20"/>
  <c r="C94" i="22"/>
  <c r="C84" i="22" s="1"/>
  <c r="C138" i="22" s="1"/>
  <c r="H138" i="22" s="1"/>
  <c r="E14" i="20"/>
  <c r="E9" i="20" s="1"/>
  <c r="E129" i="20" s="1"/>
  <c r="E14" i="21"/>
  <c r="E94" i="26"/>
  <c r="F94" i="17"/>
  <c r="F84" i="17" s="1"/>
  <c r="F9" i="26"/>
  <c r="F129" i="26" s="1"/>
  <c r="G9" i="26"/>
  <c r="G129" i="26" s="1"/>
  <c r="H129" i="26" s="1"/>
  <c r="E253" i="1"/>
  <c r="G84" i="27"/>
  <c r="G138" i="27" s="1"/>
  <c r="H138" i="27" s="1"/>
  <c r="H9" i="27"/>
  <c r="O253" i="1"/>
  <c r="H85" i="22"/>
  <c r="F31" i="22"/>
  <c r="F131" i="22" s="1"/>
  <c r="G9" i="22"/>
  <c r="G129" i="22" s="1"/>
  <c r="H129" i="19"/>
  <c r="C84" i="20"/>
  <c r="E94" i="27"/>
  <c r="E94" i="18"/>
  <c r="H9" i="19"/>
  <c r="E9" i="25"/>
  <c r="E129" i="25" s="1"/>
  <c r="H9" i="17"/>
  <c r="C69" i="26"/>
  <c r="H70" i="26"/>
  <c r="H69" i="26" s="1"/>
  <c r="E70" i="26"/>
  <c r="E69" i="26" s="1"/>
  <c r="E134" i="26" s="1"/>
  <c r="E70" i="23"/>
  <c r="E69" i="23" s="1"/>
  <c r="E134" i="23" s="1"/>
  <c r="H70" i="23"/>
  <c r="H69" i="23" s="1"/>
  <c r="C69" i="23"/>
  <c r="C69" i="27"/>
  <c r="E70" i="27"/>
  <c r="E69" i="27" s="1"/>
  <c r="E134" i="27" s="1"/>
  <c r="H70" i="27"/>
  <c r="H69" i="27" s="1"/>
  <c r="H62" i="27" s="1"/>
  <c r="E70" i="16"/>
  <c r="E69" i="16" s="1"/>
  <c r="E134" i="16" s="1"/>
  <c r="H70" i="16"/>
  <c r="H69" i="16" s="1"/>
  <c r="H62" i="16" s="1"/>
  <c r="C69" i="16"/>
  <c r="H70" i="21"/>
  <c r="H69" i="21" s="1"/>
  <c r="H62" i="21" s="1"/>
  <c r="E70" i="21"/>
  <c r="E69" i="21" s="1"/>
  <c r="E134" i="21" s="1"/>
  <c r="C69" i="21"/>
  <c r="C69" i="25"/>
  <c r="E70" i="25"/>
  <c r="E69" i="25" s="1"/>
  <c r="E134" i="25" s="1"/>
  <c r="H70" i="25"/>
  <c r="H69" i="25" s="1"/>
  <c r="H62" i="25" s="1"/>
  <c r="F145" i="27"/>
  <c r="F144" i="27" s="1"/>
  <c r="F119" i="27"/>
  <c r="F118" i="27" s="1"/>
  <c r="F145" i="17"/>
  <c r="F144" i="17" s="1"/>
  <c r="F119" i="17"/>
  <c r="F118" i="17" s="1"/>
  <c r="C145" i="18"/>
  <c r="C144" i="18" s="1"/>
  <c r="E120" i="18"/>
  <c r="C119" i="18"/>
  <c r="C118" i="18" s="1"/>
  <c r="E120" i="24"/>
  <c r="C145" i="24"/>
  <c r="C144" i="24" s="1"/>
  <c r="C119" i="24"/>
  <c r="C118" i="24" s="1"/>
  <c r="C119" i="16"/>
  <c r="C118" i="16" s="1"/>
  <c r="C145" i="16"/>
  <c r="E120" i="16"/>
  <c r="H120" i="16"/>
  <c r="H119" i="16" s="1"/>
  <c r="H118" i="16" s="1"/>
  <c r="E120" i="25"/>
  <c r="C145" i="25"/>
  <c r="C144" i="25" s="1"/>
  <c r="C119" i="25"/>
  <c r="C118" i="25" s="1"/>
  <c r="C145" i="27"/>
  <c r="C144" i="27" s="1"/>
  <c r="C119" i="27"/>
  <c r="C118" i="27" s="1"/>
  <c r="E120" i="27"/>
  <c r="C119" i="20"/>
  <c r="C118" i="20" s="1"/>
  <c r="E120" i="20"/>
  <c r="H120" i="20"/>
  <c r="H119" i="20" s="1"/>
  <c r="H118" i="20" s="1"/>
  <c r="C145" i="20"/>
  <c r="G136" i="26"/>
  <c r="G135" i="26" s="1"/>
  <c r="G72" i="26"/>
  <c r="G134" i="18"/>
  <c r="G132" i="18" s="1"/>
  <c r="G62" i="18"/>
  <c r="F136" i="20"/>
  <c r="F135" i="20" s="1"/>
  <c r="F72" i="20"/>
  <c r="F123" i="20" s="1"/>
  <c r="H120" i="18"/>
  <c r="H119" i="18" s="1"/>
  <c r="H118" i="18" s="1"/>
  <c r="H63" i="23"/>
  <c r="H62" i="23" s="1"/>
  <c r="E32" i="25"/>
  <c r="H32" i="17"/>
  <c r="H31" i="17" s="1"/>
  <c r="E32" i="21"/>
  <c r="E31" i="21" s="1"/>
  <c r="E131" i="21" s="1"/>
  <c r="E32" i="22"/>
  <c r="E31" i="22" s="1"/>
  <c r="E131" i="22" s="1"/>
  <c r="F84" i="23"/>
  <c r="F138" i="23" s="1"/>
  <c r="H94" i="19"/>
  <c r="H84" i="19" s="1"/>
  <c r="G123" i="25"/>
  <c r="E94" i="20"/>
  <c r="E94" i="23"/>
  <c r="E94" i="21"/>
  <c r="E94" i="16"/>
  <c r="F62" i="22"/>
  <c r="H62" i="26"/>
  <c r="E32" i="19"/>
  <c r="E31" i="19" s="1"/>
  <c r="E131" i="19" s="1"/>
  <c r="E32" i="20"/>
  <c r="E31" i="20" s="1"/>
  <c r="E131" i="20" s="1"/>
  <c r="E32" i="16"/>
  <c r="E32" i="26"/>
  <c r="E31" i="26" s="1"/>
  <c r="E131" i="26" s="1"/>
  <c r="E32" i="27"/>
  <c r="E31" i="27" s="1"/>
  <c r="E131" i="27" s="1"/>
  <c r="E94" i="17"/>
  <c r="E94" i="25"/>
  <c r="H57" i="16"/>
  <c r="E9" i="22"/>
  <c r="E129" i="22" s="1"/>
  <c r="G94" i="16"/>
  <c r="G84" i="16" s="1"/>
  <c r="G138" i="16" s="1"/>
  <c r="G9" i="18"/>
  <c r="G129" i="18" s="1"/>
  <c r="F9" i="18"/>
  <c r="F129" i="18" s="1"/>
  <c r="G9" i="16"/>
  <c r="G129" i="16" s="1"/>
  <c r="C31" i="26"/>
  <c r="C131" i="26" s="1"/>
  <c r="H9" i="21"/>
  <c r="H32" i="23"/>
  <c r="H31" i="23" s="1"/>
  <c r="F9" i="25"/>
  <c r="F129" i="25" s="1"/>
  <c r="F128" i="25" s="1"/>
  <c r="G84" i="18"/>
  <c r="G138" i="18" s="1"/>
  <c r="C253" i="1"/>
  <c r="E89" i="22"/>
  <c r="E85" i="22" s="1"/>
  <c r="H9" i="22"/>
  <c r="C9" i="22"/>
  <c r="C129" i="22" s="1"/>
  <c r="H129" i="22" s="1"/>
  <c r="E9" i="19"/>
  <c r="E129" i="19" s="1"/>
  <c r="E9" i="21"/>
  <c r="E129" i="21" s="1"/>
  <c r="H9" i="26"/>
  <c r="H129" i="27"/>
  <c r="H101" i="17"/>
  <c r="H94" i="17" s="1"/>
  <c r="F9" i="17"/>
  <c r="F129" i="17" s="1"/>
  <c r="F94" i="24"/>
  <c r="F84" i="24" s="1"/>
  <c r="F138" i="24" s="1"/>
  <c r="F128" i="24" s="1"/>
  <c r="H131" i="25"/>
  <c r="H129" i="24"/>
  <c r="C9" i="25"/>
  <c r="C129" i="25" s="1"/>
  <c r="H129" i="25" s="1"/>
  <c r="G94" i="17"/>
  <c r="G84" i="17" s="1"/>
  <c r="G138" i="17" s="1"/>
  <c r="H70" i="19"/>
  <c r="H69" i="19" s="1"/>
  <c r="H62" i="19" s="1"/>
  <c r="E70" i="19"/>
  <c r="E69" i="19" s="1"/>
  <c r="E134" i="19" s="1"/>
  <c r="E132" i="19" s="1"/>
  <c r="C69" i="19"/>
  <c r="E70" i="18"/>
  <c r="E69" i="18" s="1"/>
  <c r="E134" i="18" s="1"/>
  <c r="C69" i="18"/>
  <c r="H70" i="18"/>
  <c r="H69" i="18" s="1"/>
  <c r="H62" i="18" s="1"/>
  <c r="E70" i="22"/>
  <c r="E69" i="22" s="1"/>
  <c r="E134" i="22" s="1"/>
  <c r="C69" i="22"/>
  <c r="C69" i="20"/>
  <c r="H70" i="20"/>
  <c r="H69" i="20" s="1"/>
  <c r="H62" i="20" s="1"/>
  <c r="E70" i="20"/>
  <c r="E69" i="20" s="1"/>
  <c r="E134" i="20" s="1"/>
  <c r="C69" i="24"/>
  <c r="E70" i="24"/>
  <c r="E69" i="24" s="1"/>
  <c r="E134" i="24" s="1"/>
  <c r="H70" i="24"/>
  <c r="H69" i="24" s="1"/>
  <c r="H62" i="24" s="1"/>
  <c r="E70" i="17"/>
  <c r="E69" i="17" s="1"/>
  <c r="E134" i="17" s="1"/>
  <c r="C69" i="17"/>
  <c r="H70" i="17"/>
  <c r="H69" i="17" s="1"/>
  <c r="H62" i="17" s="1"/>
  <c r="G144" i="27"/>
  <c r="H97" i="27"/>
  <c r="H94" i="27" s="1"/>
  <c r="H84" i="27" s="1"/>
  <c r="G144" i="17"/>
  <c r="H101" i="21"/>
  <c r="H94" i="21" s="1"/>
  <c r="H101" i="18"/>
  <c r="H94" i="18" s="1"/>
  <c r="E120" i="19"/>
  <c r="C145" i="19"/>
  <c r="C144" i="19" s="1"/>
  <c r="C119" i="19"/>
  <c r="C118" i="19" s="1"/>
  <c r="C145" i="22"/>
  <c r="C144" i="22" s="1"/>
  <c r="C119" i="22"/>
  <c r="C118" i="22" s="1"/>
  <c r="E120" i="22"/>
  <c r="H120" i="22"/>
  <c r="H119" i="22" s="1"/>
  <c r="H118" i="22" s="1"/>
  <c r="C119" i="26"/>
  <c r="C118" i="26" s="1"/>
  <c r="C145" i="26"/>
  <c r="E120" i="26"/>
  <c r="H120" i="26"/>
  <c r="H119" i="26" s="1"/>
  <c r="H118" i="26" s="1"/>
  <c r="E120" i="17"/>
  <c r="C145" i="17"/>
  <c r="C144" i="17" s="1"/>
  <c r="C119" i="17"/>
  <c r="C118" i="17" s="1"/>
  <c r="C145" i="21"/>
  <c r="C119" i="21"/>
  <c r="C118" i="21" s="1"/>
  <c r="E120" i="21"/>
  <c r="H120" i="21"/>
  <c r="H119" i="21" s="1"/>
  <c r="H118" i="21" s="1"/>
  <c r="C119" i="23"/>
  <c r="C118" i="23" s="1"/>
  <c r="E120" i="23"/>
  <c r="C145" i="23"/>
  <c r="C144" i="23" s="1"/>
  <c r="G144" i="22"/>
  <c r="F145" i="22"/>
  <c r="F144" i="22" s="1"/>
  <c r="F119" i="22"/>
  <c r="F118" i="22" s="1"/>
  <c r="G94" i="26"/>
  <c r="G84" i="26" s="1"/>
  <c r="G138" i="26" s="1"/>
  <c r="F94" i="27"/>
  <c r="F84" i="27" s="1"/>
  <c r="F138" i="27" s="1"/>
  <c r="F72" i="26"/>
  <c r="F136" i="26"/>
  <c r="F135" i="26" s="1"/>
  <c r="F128" i="26" s="1"/>
  <c r="F147" i="26" s="1"/>
  <c r="H101" i="25"/>
  <c r="H94" i="25" s="1"/>
  <c r="G136" i="20"/>
  <c r="G135" i="20" s="1"/>
  <c r="G72" i="20"/>
  <c r="G123" i="20" s="1"/>
  <c r="G62" i="23"/>
  <c r="G133" i="23"/>
  <c r="G132" i="23" s="1"/>
  <c r="F133" i="23"/>
  <c r="F132" i="23" s="1"/>
  <c r="F62" i="23"/>
  <c r="G129" i="20"/>
  <c r="H94" i="24"/>
  <c r="E9" i="24"/>
  <c r="E129" i="24" s="1"/>
  <c r="H9" i="25"/>
  <c r="H9" i="20"/>
  <c r="E89" i="18"/>
  <c r="E85" i="18" s="1"/>
  <c r="E84" i="18" s="1"/>
  <c r="E138" i="18" s="1"/>
  <c r="H89" i="18"/>
  <c r="H85" i="18" s="1"/>
  <c r="E89" i="26"/>
  <c r="E85" i="26" s="1"/>
  <c r="E84" i="26" s="1"/>
  <c r="E138" i="26" s="1"/>
  <c r="H89" i="26"/>
  <c r="H85" i="26" s="1"/>
  <c r="E89" i="25"/>
  <c r="E85" i="25" s="1"/>
  <c r="E84" i="25" s="1"/>
  <c r="E138" i="25" s="1"/>
  <c r="H89" i="25"/>
  <c r="H85" i="25" s="1"/>
  <c r="C85" i="25"/>
  <c r="C84" i="25" s="1"/>
  <c r="C138" i="25" s="1"/>
  <c r="H138" i="25" s="1"/>
  <c r="F145" i="19"/>
  <c r="F144" i="19" s="1"/>
  <c r="F119" i="19"/>
  <c r="F118" i="19" s="1"/>
  <c r="F123" i="19" s="1"/>
  <c r="G144" i="19"/>
  <c r="H145" i="19"/>
  <c r="H144" i="19" s="1"/>
  <c r="F62" i="16"/>
  <c r="F31" i="27"/>
  <c r="F131" i="27" s="1"/>
  <c r="C84" i="23"/>
  <c r="C138" i="23" s="1"/>
  <c r="H138" i="23" s="1"/>
  <c r="H9" i="24"/>
  <c r="E84" i="19"/>
  <c r="E138" i="19" s="1"/>
  <c r="H138" i="24"/>
  <c r="E94" i="24"/>
  <c r="F132" i="22"/>
  <c r="E89" i="21"/>
  <c r="E85" i="21" s="1"/>
  <c r="E84" i="21" s="1"/>
  <c r="E138" i="21" s="1"/>
  <c r="E89" i="27"/>
  <c r="E85" i="27" s="1"/>
  <c r="E84" i="27" s="1"/>
  <c r="E138" i="27" s="1"/>
  <c r="C9" i="16"/>
  <c r="C129" i="16" s="1"/>
  <c r="H129" i="16" s="1"/>
  <c r="E89" i="16"/>
  <c r="E85" i="16" s="1"/>
  <c r="E84" i="16" s="1"/>
  <c r="E138" i="16" s="1"/>
  <c r="H89" i="16"/>
  <c r="H85" i="16" s="1"/>
  <c r="H84" i="16" s="1"/>
  <c r="C85" i="16"/>
  <c r="C84" i="16" s="1"/>
  <c r="C138" i="16" s="1"/>
  <c r="E89" i="17"/>
  <c r="E85" i="17" s="1"/>
  <c r="H89" i="17"/>
  <c r="H85" i="17" s="1"/>
  <c r="C85" i="17"/>
  <c r="C84" i="17" s="1"/>
  <c r="C138" i="17" s="1"/>
  <c r="E89" i="23"/>
  <c r="E85" i="23" s="1"/>
  <c r="E84" i="23" s="1"/>
  <c r="E138" i="23" s="1"/>
  <c r="H89" i="23"/>
  <c r="H85" i="23" s="1"/>
  <c r="E89" i="20"/>
  <c r="E85" i="20" s="1"/>
  <c r="E84" i="20" s="1"/>
  <c r="E138" i="20" s="1"/>
  <c r="H89" i="20"/>
  <c r="H85" i="20" s="1"/>
  <c r="C85" i="26"/>
  <c r="C84" i="26" s="1"/>
  <c r="C138" i="26" s="1"/>
  <c r="H138" i="26" s="1"/>
  <c r="E9" i="27"/>
  <c r="E129" i="27" s="1"/>
  <c r="E133" i="24"/>
  <c r="H57" i="27"/>
  <c r="H31" i="27" s="1"/>
  <c r="E31" i="25"/>
  <c r="E131" i="25" s="1"/>
  <c r="H85" i="24"/>
  <c r="H32" i="16"/>
  <c r="H31" i="16" s="1"/>
  <c r="H31" i="26"/>
  <c r="H9" i="16"/>
  <c r="H9" i="18"/>
  <c r="E9" i="23"/>
  <c r="E129" i="23" s="1"/>
  <c r="G128" i="24"/>
  <c r="F129" i="21"/>
  <c r="F131" i="20"/>
  <c r="E76" i="20"/>
  <c r="E73" i="20" s="1"/>
  <c r="H76" i="20"/>
  <c r="H73" i="20" s="1"/>
  <c r="H72" i="20" s="1"/>
  <c r="C73" i="20"/>
  <c r="E76" i="17"/>
  <c r="E73" i="17" s="1"/>
  <c r="H76" i="17"/>
  <c r="H73" i="17" s="1"/>
  <c r="H72" i="17" s="1"/>
  <c r="C73" i="17"/>
  <c r="E76" i="21"/>
  <c r="E73" i="21" s="1"/>
  <c r="H76" i="21"/>
  <c r="H73" i="21" s="1"/>
  <c r="H72" i="21" s="1"/>
  <c r="C73" i="21"/>
  <c r="E76" i="24"/>
  <c r="E73" i="24" s="1"/>
  <c r="H76" i="24"/>
  <c r="H73" i="24" s="1"/>
  <c r="H72" i="24" s="1"/>
  <c r="C73" i="24"/>
  <c r="E76" i="19"/>
  <c r="E73" i="19" s="1"/>
  <c r="H76" i="19"/>
  <c r="H73" i="19" s="1"/>
  <c r="H72" i="19" s="1"/>
  <c r="C73" i="19"/>
  <c r="E76" i="26"/>
  <c r="E73" i="26" s="1"/>
  <c r="H76" i="26"/>
  <c r="H73" i="26" s="1"/>
  <c r="H72" i="26" s="1"/>
  <c r="C73" i="26"/>
  <c r="F72" i="18"/>
  <c r="F136" i="18"/>
  <c r="F135" i="18" s="1"/>
  <c r="F136" i="17"/>
  <c r="F135" i="17" s="1"/>
  <c r="F72" i="17"/>
  <c r="G72" i="21"/>
  <c r="G123" i="21" s="1"/>
  <c r="G136" i="21"/>
  <c r="G135" i="21" s="1"/>
  <c r="G128" i="21" s="1"/>
  <c r="G147" i="21" s="1"/>
  <c r="G136" i="22"/>
  <c r="G135" i="22" s="1"/>
  <c r="G72" i="22"/>
  <c r="F136" i="23"/>
  <c r="F135" i="23" s="1"/>
  <c r="F128" i="23" s="1"/>
  <c r="F72" i="23"/>
  <c r="G144" i="23"/>
  <c r="E62" i="19"/>
  <c r="H131" i="17"/>
  <c r="E31" i="17"/>
  <c r="E131" i="17" s="1"/>
  <c r="H31" i="21"/>
  <c r="H32" i="22"/>
  <c r="H31" i="22" s="1"/>
  <c r="H31" i="24"/>
  <c r="H138" i="21"/>
  <c r="F84" i="21"/>
  <c r="F138" i="21" s="1"/>
  <c r="H62" i="22"/>
  <c r="E31" i="16"/>
  <c r="E131" i="16" s="1"/>
  <c r="H32" i="18"/>
  <c r="H31" i="18" s="1"/>
  <c r="F123" i="26"/>
  <c r="F84" i="16"/>
  <c r="F138" i="16" s="1"/>
  <c r="E9" i="18"/>
  <c r="E129" i="18" s="1"/>
  <c r="H129" i="18"/>
  <c r="E76" i="18"/>
  <c r="E73" i="18" s="1"/>
  <c r="H76" i="18"/>
  <c r="H73" i="18" s="1"/>
  <c r="H72" i="18" s="1"/>
  <c r="C73" i="18"/>
  <c r="E76" i="25"/>
  <c r="E73" i="25" s="1"/>
  <c r="H76" i="25"/>
  <c r="H73" i="25" s="1"/>
  <c r="H72" i="25" s="1"/>
  <c r="C73" i="25"/>
  <c r="E76" i="23"/>
  <c r="E73" i="23" s="1"/>
  <c r="H76" i="23"/>
  <c r="H73" i="23" s="1"/>
  <c r="H72" i="23" s="1"/>
  <c r="C73" i="23"/>
  <c r="E76" i="27"/>
  <c r="E73" i="27" s="1"/>
  <c r="H76" i="27"/>
  <c r="H73" i="27" s="1"/>
  <c r="H72" i="27" s="1"/>
  <c r="C73" i="27"/>
  <c r="H76" i="16"/>
  <c r="H73" i="16" s="1"/>
  <c r="H72" i="16" s="1"/>
  <c r="E76" i="16"/>
  <c r="E73" i="16" s="1"/>
  <c r="C73" i="16"/>
  <c r="E76" i="22"/>
  <c r="E73" i="22" s="1"/>
  <c r="H76" i="22"/>
  <c r="H73" i="22" s="1"/>
  <c r="H72" i="22" s="1"/>
  <c r="C73" i="22"/>
  <c r="G72" i="18"/>
  <c r="G136" i="18"/>
  <c r="G135" i="18" s="1"/>
  <c r="G136" i="17"/>
  <c r="G135" i="17" s="1"/>
  <c r="G72" i="17"/>
  <c r="F72" i="21"/>
  <c r="F136" i="21"/>
  <c r="F135" i="21" s="1"/>
  <c r="F72" i="22"/>
  <c r="F136" i="22"/>
  <c r="F135" i="22" s="1"/>
  <c r="G136" i="23"/>
  <c r="G135" i="23" s="1"/>
  <c r="G128" i="23" s="1"/>
  <c r="G72" i="23"/>
  <c r="F119" i="23"/>
  <c r="F118" i="23" s="1"/>
  <c r="F145" i="23"/>
  <c r="F144" i="23" s="1"/>
  <c r="E133" i="21"/>
  <c r="E132" i="21" s="1"/>
  <c r="E62" i="21"/>
  <c r="G131" i="16"/>
  <c r="H131" i="16" s="1"/>
  <c r="F131" i="16"/>
  <c r="E31" i="23"/>
  <c r="E131" i="23" s="1"/>
  <c r="G123" i="24"/>
  <c r="G136" i="16"/>
  <c r="G72" i="16"/>
  <c r="G135" i="19"/>
  <c r="G128" i="19" s="1"/>
  <c r="G147" i="19" s="1"/>
  <c r="G132" i="26"/>
  <c r="G128" i="26" s="1"/>
  <c r="G147" i="26" s="1"/>
  <c r="H133" i="23"/>
  <c r="E84" i="24"/>
  <c r="E138" i="24" s="1"/>
  <c r="E31" i="18"/>
  <c r="E131" i="18" s="1"/>
  <c r="H32" i="19"/>
  <c r="H31" i="19" s="1"/>
  <c r="H31" i="20"/>
  <c r="E94" i="22"/>
  <c r="F136" i="16"/>
  <c r="F135" i="16" s="1"/>
  <c r="F72" i="16"/>
  <c r="G132" i="17"/>
  <c r="E133" i="23"/>
  <c r="E132" i="23" s="1"/>
  <c r="E62" i="23"/>
  <c r="E133" i="16"/>
  <c r="E132" i="16" s="1"/>
  <c r="E62" i="16"/>
  <c r="E133" i="25"/>
  <c r="E132" i="25" s="1"/>
  <c r="E133" i="18"/>
  <c r="E133" i="20"/>
  <c r="E132" i="20" s="1"/>
  <c r="F138" i="17"/>
  <c r="E133" i="22"/>
  <c r="E132" i="22" s="1"/>
  <c r="E62" i="22"/>
  <c r="E133" i="26"/>
  <c r="E132" i="26" s="1"/>
  <c r="E62" i="27"/>
  <c r="E133" i="27"/>
  <c r="E133" i="17"/>
  <c r="E132" i="17" s="1"/>
  <c r="E62" i="17"/>
  <c r="C138" i="20"/>
  <c r="H138" i="20" s="1"/>
  <c r="F145" i="18"/>
  <c r="F144" i="18" s="1"/>
  <c r="F119" i="18"/>
  <c r="F118" i="18" s="1"/>
  <c r="F72" i="27"/>
  <c r="F123" i="27" s="1"/>
  <c r="F136" i="27"/>
  <c r="F135" i="27" s="1"/>
  <c r="F138" i="19"/>
  <c r="F128" i="19" s="1"/>
  <c r="F119" i="24"/>
  <c r="F118" i="24" s="1"/>
  <c r="F145" i="24"/>
  <c r="F144" i="24" s="1"/>
  <c r="G144" i="25"/>
  <c r="H145" i="25"/>
  <c r="H144" i="25" s="1"/>
  <c r="H94" i="23"/>
  <c r="G123" i="19"/>
  <c r="G135" i="27"/>
  <c r="G128" i="27" s="1"/>
  <c r="G144" i="18"/>
  <c r="H145" i="18"/>
  <c r="H144" i="18" s="1"/>
  <c r="G131" i="18"/>
  <c r="G123" i="18"/>
  <c r="F131" i="18"/>
  <c r="G144" i="24"/>
  <c r="F119" i="25"/>
  <c r="F118" i="25" s="1"/>
  <c r="F145" i="25"/>
  <c r="F144" i="25" s="1"/>
  <c r="C84" i="18"/>
  <c r="C138" i="18" s="1"/>
  <c r="H133" i="22"/>
  <c r="H133" i="24"/>
  <c r="H133" i="21"/>
  <c r="H133" i="19"/>
  <c r="H133" i="20"/>
  <c r="G123" i="27"/>
  <c r="H133" i="27"/>
  <c r="H133" i="25"/>
  <c r="H133" i="17"/>
  <c r="H133" i="26"/>
  <c r="H133" i="16"/>
  <c r="G132" i="16"/>
  <c r="G128" i="25"/>
  <c r="H133" i="18"/>
  <c r="H129" i="21"/>
  <c r="H131" i="22"/>
  <c r="H131" i="20"/>
  <c r="H131" i="27"/>
  <c r="H131" i="26"/>
  <c r="H131" i="19"/>
  <c r="H129" i="23"/>
  <c r="G123" i="23" l="1"/>
  <c r="E132" i="24"/>
  <c r="H84" i="26"/>
  <c r="H124" i="26" s="1"/>
  <c r="F123" i="24"/>
  <c r="G147" i="23"/>
  <c r="F147" i="19"/>
  <c r="E62" i="20"/>
  <c r="G128" i="22"/>
  <c r="G147" i="22" s="1"/>
  <c r="H84" i="18"/>
  <c r="H124" i="18" s="1"/>
  <c r="E84" i="22"/>
  <c r="E138" i="22" s="1"/>
  <c r="H138" i="18"/>
  <c r="G123" i="22"/>
  <c r="E84" i="17"/>
  <c r="E138" i="17" s="1"/>
  <c r="F123" i="25"/>
  <c r="E132" i="27"/>
  <c r="E132" i="18"/>
  <c r="F128" i="16"/>
  <c r="F147" i="16" s="1"/>
  <c r="F123" i="22"/>
  <c r="H84" i="20"/>
  <c r="H124" i="20" s="1"/>
  <c r="F123" i="21"/>
  <c r="H145" i="23"/>
  <c r="H144" i="23" s="1"/>
  <c r="H84" i="21"/>
  <c r="H145" i="17"/>
  <c r="H144" i="17" s="1"/>
  <c r="G128" i="20"/>
  <c r="G147" i="20" s="1"/>
  <c r="H145" i="27"/>
  <c r="H144" i="27" s="1"/>
  <c r="E62" i="24"/>
  <c r="H84" i="17"/>
  <c r="H124" i="27"/>
  <c r="F147" i="24"/>
  <c r="H84" i="24"/>
  <c r="G123" i="16"/>
  <c r="E145" i="23"/>
  <c r="E144" i="23" s="1"/>
  <c r="E119" i="23"/>
  <c r="E118" i="23" s="1"/>
  <c r="E119" i="17"/>
  <c r="E118" i="17" s="1"/>
  <c r="E145" i="17"/>
  <c r="E144" i="17" s="1"/>
  <c r="E145" i="26"/>
  <c r="E144" i="26" s="1"/>
  <c r="E119" i="26"/>
  <c r="E118" i="26" s="1"/>
  <c r="E119" i="22"/>
  <c r="E118" i="22" s="1"/>
  <c r="E145" i="22"/>
  <c r="E144" i="22" s="1"/>
  <c r="C134" i="17"/>
  <c r="C62" i="17"/>
  <c r="C134" i="24"/>
  <c r="C62" i="24"/>
  <c r="C134" i="22"/>
  <c r="C62" i="22"/>
  <c r="E119" i="25"/>
  <c r="E118" i="25" s="1"/>
  <c r="E145" i="25"/>
  <c r="E144" i="25" s="1"/>
  <c r="E145" i="16"/>
  <c r="E144" i="16" s="1"/>
  <c r="E119" i="16"/>
  <c r="E118" i="16" s="1"/>
  <c r="C134" i="21"/>
  <c r="C62" i="21"/>
  <c r="C134" i="27"/>
  <c r="C62" i="27"/>
  <c r="C134" i="26"/>
  <c r="C62" i="26"/>
  <c r="F147" i="25"/>
  <c r="H145" i="24"/>
  <c r="H144" i="24" s="1"/>
  <c r="F128" i="18"/>
  <c r="F147" i="18" s="1"/>
  <c r="G147" i="27"/>
  <c r="E62" i="26"/>
  <c r="E62" i="18"/>
  <c r="E62" i="25"/>
  <c r="F128" i="22"/>
  <c r="F147" i="22" s="1"/>
  <c r="G123" i="17"/>
  <c r="F123" i="17"/>
  <c r="F128" i="20"/>
  <c r="F147" i="20" s="1"/>
  <c r="G123" i="26"/>
  <c r="H84" i="25"/>
  <c r="H124" i="25" s="1"/>
  <c r="H129" i="20"/>
  <c r="H145" i="22"/>
  <c r="H144" i="22" s="1"/>
  <c r="E145" i="21"/>
  <c r="E144" i="21" s="1"/>
  <c r="E119" i="21"/>
  <c r="E118" i="21" s="1"/>
  <c r="C144" i="21"/>
  <c r="H145" i="21"/>
  <c r="H144" i="21" s="1"/>
  <c r="C144" i="26"/>
  <c r="H145" i="26"/>
  <c r="H144" i="26" s="1"/>
  <c r="E145" i="19"/>
  <c r="E144" i="19" s="1"/>
  <c r="E119" i="19"/>
  <c r="E118" i="19" s="1"/>
  <c r="C134" i="20"/>
  <c r="C62" i="20"/>
  <c r="C134" i="18"/>
  <c r="C62" i="18"/>
  <c r="C134" i="19"/>
  <c r="C62" i="19"/>
  <c r="C144" i="20"/>
  <c r="H145" i="20"/>
  <c r="H144" i="20" s="1"/>
  <c r="E119" i="20"/>
  <c r="E118" i="20" s="1"/>
  <c r="E145" i="20"/>
  <c r="E144" i="20" s="1"/>
  <c r="E145" i="27"/>
  <c r="E144" i="27" s="1"/>
  <c r="E119" i="27"/>
  <c r="E118" i="27" s="1"/>
  <c r="C144" i="16"/>
  <c r="H145" i="16"/>
  <c r="H144" i="16" s="1"/>
  <c r="E145" i="24"/>
  <c r="E144" i="24" s="1"/>
  <c r="E119" i="24"/>
  <c r="E118" i="24" s="1"/>
  <c r="E145" i="18"/>
  <c r="E144" i="18" s="1"/>
  <c r="E119" i="18"/>
  <c r="E118" i="18" s="1"/>
  <c r="C134" i="25"/>
  <c r="C62" i="25"/>
  <c r="C134" i="16"/>
  <c r="C62" i="16"/>
  <c r="C134" i="23"/>
  <c r="C62" i="23"/>
  <c r="H138" i="16"/>
  <c r="F128" i="27"/>
  <c r="F147" i="27" s="1"/>
  <c r="G147" i="24"/>
  <c r="H124" i="22"/>
  <c r="H84" i="23"/>
  <c r="H124" i="23" s="1"/>
  <c r="H124" i="17"/>
  <c r="F123" i="18"/>
  <c r="F123" i="23"/>
  <c r="H124" i="21"/>
  <c r="C72" i="22"/>
  <c r="C136" i="22"/>
  <c r="C135" i="22" s="1"/>
  <c r="H135" i="22" s="1"/>
  <c r="E136" i="22"/>
  <c r="E135" i="22" s="1"/>
  <c r="E128" i="22" s="1"/>
  <c r="E147" i="22" s="1"/>
  <c r="E72" i="22"/>
  <c r="E136" i="16"/>
  <c r="E135" i="16" s="1"/>
  <c r="E128" i="16" s="1"/>
  <c r="E72" i="16"/>
  <c r="C72" i="27"/>
  <c r="C136" i="27"/>
  <c r="E72" i="27"/>
  <c r="E123" i="27" s="1"/>
  <c r="E136" i="27"/>
  <c r="E135" i="27" s="1"/>
  <c r="E128" i="27" s="1"/>
  <c r="C136" i="25"/>
  <c r="C72" i="25"/>
  <c r="C123" i="25" s="1"/>
  <c r="E136" i="25"/>
  <c r="E135" i="25" s="1"/>
  <c r="E128" i="25" s="1"/>
  <c r="E147" i="25" s="1"/>
  <c r="E72" i="25"/>
  <c r="F147" i="23"/>
  <c r="C72" i="19"/>
  <c r="C136" i="19"/>
  <c r="E72" i="19"/>
  <c r="E123" i="19" s="1"/>
  <c r="E136" i="19"/>
  <c r="E135" i="19" s="1"/>
  <c r="E128" i="19" s="1"/>
  <c r="C72" i="21"/>
  <c r="C123" i="21" s="1"/>
  <c r="C136" i="21"/>
  <c r="E72" i="21"/>
  <c r="E136" i="21"/>
  <c r="E135" i="21" s="1"/>
  <c r="E128" i="21" s="1"/>
  <c r="E147" i="21" s="1"/>
  <c r="C72" i="20"/>
  <c r="C123" i="20" s="1"/>
  <c r="C136" i="20"/>
  <c r="E136" i="20"/>
  <c r="E135" i="20" s="1"/>
  <c r="E128" i="20" s="1"/>
  <c r="E147" i="20" s="1"/>
  <c r="E72" i="20"/>
  <c r="E123" i="20" s="1"/>
  <c r="H136" i="22"/>
  <c r="G147" i="25"/>
  <c r="F128" i="17"/>
  <c r="F147" i="17" s="1"/>
  <c r="F123" i="16"/>
  <c r="H124" i="24"/>
  <c r="C72" i="16"/>
  <c r="C123" i="16" s="1"/>
  <c r="C136" i="16"/>
  <c r="C135" i="16" s="1"/>
  <c r="C136" i="23"/>
  <c r="C72" i="23"/>
  <c r="C123" i="23" s="1"/>
  <c r="E72" i="23"/>
  <c r="E136" i="23"/>
  <c r="E135" i="23" s="1"/>
  <c r="E128" i="23" s="1"/>
  <c r="C72" i="18"/>
  <c r="C136" i="18"/>
  <c r="C135" i="18" s="1"/>
  <c r="H135" i="18" s="1"/>
  <c r="E136" i="18"/>
  <c r="E135" i="18" s="1"/>
  <c r="E128" i="18" s="1"/>
  <c r="E147" i="18" s="1"/>
  <c r="E72" i="18"/>
  <c r="F128" i="21"/>
  <c r="F147" i="21" s="1"/>
  <c r="C136" i="26"/>
  <c r="C72" i="26"/>
  <c r="C123" i="26" s="1"/>
  <c r="E136" i="26"/>
  <c r="E135" i="26" s="1"/>
  <c r="E128" i="26" s="1"/>
  <c r="E72" i="26"/>
  <c r="C136" i="24"/>
  <c r="C72" i="24"/>
  <c r="C123" i="24" s="1"/>
  <c r="E136" i="24"/>
  <c r="E135" i="24" s="1"/>
  <c r="E128" i="24" s="1"/>
  <c r="E72" i="24"/>
  <c r="E123" i="24" s="1"/>
  <c r="C72" i="17"/>
  <c r="C136" i="17"/>
  <c r="E72" i="17"/>
  <c r="E136" i="17"/>
  <c r="E135" i="17" s="1"/>
  <c r="H124" i="19"/>
  <c r="G135" i="16"/>
  <c r="H136" i="16"/>
  <c r="E123" i="21"/>
  <c r="H124" i="16"/>
  <c r="H138" i="17"/>
  <c r="G128" i="17"/>
  <c r="G147" i="17" s="1"/>
  <c r="H131" i="18"/>
  <c r="G128" i="18"/>
  <c r="G147" i="18" s="1"/>
  <c r="C123" i="22" l="1"/>
  <c r="E123" i="26"/>
  <c r="E123" i="23"/>
  <c r="E123" i="16"/>
  <c r="C123" i="18"/>
  <c r="C123" i="27"/>
  <c r="C123" i="17"/>
  <c r="E147" i="16"/>
  <c r="E123" i="25"/>
  <c r="E123" i="18"/>
  <c r="E147" i="19"/>
  <c r="E128" i="17"/>
  <c r="E147" i="17" s="1"/>
  <c r="C123" i="19"/>
  <c r="H134" i="23"/>
  <c r="C132" i="23"/>
  <c r="H132" i="23" s="1"/>
  <c r="H134" i="16"/>
  <c r="C132" i="16"/>
  <c r="H132" i="16" s="1"/>
  <c r="H134" i="25"/>
  <c r="C132" i="25"/>
  <c r="H132" i="25" s="1"/>
  <c r="H134" i="19"/>
  <c r="C132" i="19"/>
  <c r="H132" i="19" s="1"/>
  <c r="H134" i="18"/>
  <c r="C132" i="18"/>
  <c r="H132" i="18" s="1"/>
  <c r="H128" i="18" s="1"/>
  <c r="H148" i="18" s="1"/>
  <c r="H134" i="20"/>
  <c r="C132" i="20"/>
  <c r="H132" i="20" s="1"/>
  <c r="H134" i="26"/>
  <c r="C132" i="26"/>
  <c r="H132" i="26" s="1"/>
  <c r="H134" i="27"/>
  <c r="C132" i="27"/>
  <c r="H132" i="27" s="1"/>
  <c r="H134" i="21"/>
  <c r="C132" i="21"/>
  <c r="H132" i="21" s="1"/>
  <c r="H134" i="22"/>
  <c r="C132" i="22"/>
  <c r="H134" i="24"/>
  <c r="C132" i="24"/>
  <c r="H132" i="24" s="1"/>
  <c r="H134" i="17"/>
  <c r="C132" i="17"/>
  <c r="H132" i="17" s="1"/>
  <c r="E123" i="17"/>
  <c r="E147" i="24"/>
  <c r="E147" i="26"/>
  <c r="E147" i="23"/>
  <c r="E147" i="27"/>
  <c r="E123" i="22"/>
  <c r="C135" i="24"/>
  <c r="H136" i="24"/>
  <c r="H136" i="26"/>
  <c r="C135" i="26"/>
  <c r="H136" i="18"/>
  <c r="C135" i="20"/>
  <c r="H136" i="20"/>
  <c r="H136" i="21"/>
  <c r="C135" i="21"/>
  <c r="C135" i="19"/>
  <c r="H136" i="19"/>
  <c r="H136" i="25"/>
  <c r="C135" i="25"/>
  <c r="C135" i="17"/>
  <c r="H136" i="17"/>
  <c r="H136" i="23"/>
  <c r="C135" i="23"/>
  <c r="C135" i="27"/>
  <c r="H136" i="27"/>
  <c r="H135" i="16"/>
  <c r="G128" i="16"/>
  <c r="G147" i="16" s="1"/>
  <c r="C128" i="18" l="1"/>
  <c r="C147" i="18" s="1"/>
  <c r="H128" i="16"/>
  <c r="H148" i="16" s="1"/>
  <c r="H132" i="22"/>
  <c r="H128" i="22" s="1"/>
  <c r="H148" i="22" s="1"/>
  <c r="C128" i="22"/>
  <c r="C147" i="22" s="1"/>
  <c r="C128" i="16"/>
  <c r="C147" i="16" s="1"/>
  <c r="H135" i="27"/>
  <c r="H128" i="27" s="1"/>
  <c r="H148" i="27" s="1"/>
  <c r="C128" i="27"/>
  <c r="C147" i="27" s="1"/>
  <c r="C128" i="17"/>
  <c r="C147" i="17" s="1"/>
  <c r="H135" i="17"/>
  <c r="H128" i="17" s="1"/>
  <c r="H148" i="17" s="1"/>
  <c r="H135" i="19"/>
  <c r="H128" i="19" s="1"/>
  <c r="H148" i="19" s="1"/>
  <c r="C128" i="19"/>
  <c r="C147" i="19" s="1"/>
  <c r="H135" i="20"/>
  <c r="H128" i="20" s="1"/>
  <c r="H148" i="20" s="1"/>
  <c r="C128" i="20"/>
  <c r="C147" i="20" s="1"/>
  <c r="H135" i="26"/>
  <c r="H128" i="26" s="1"/>
  <c r="H148" i="26" s="1"/>
  <c r="C128" i="26"/>
  <c r="C147" i="26" s="1"/>
  <c r="H135" i="23"/>
  <c r="H128" i="23" s="1"/>
  <c r="H148" i="23" s="1"/>
  <c r="C128" i="23"/>
  <c r="C147" i="23" s="1"/>
  <c r="H135" i="25"/>
  <c r="H128" i="25" s="1"/>
  <c r="H148" i="25" s="1"/>
  <c r="C128" i="25"/>
  <c r="C147" i="25" s="1"/>
  <c r="H135" i="21"/>
  <c r="H128" i="21" s="1"/>
  <c r="H148" i="21" s="1"/>
  <c r="C128" i="21"/>
  <c r="C147" i="21" s="1"/>
  <c r="C128" i="24"/>
  <c r="C147" i="24" s="1"/>
  <c r="H135" i="24"/>
  <c r="H128" i="24" s="1"/>
  <c r="H148" i="24" s="1"/>
</calcChain>
</file>

<file path=xl/sharedStrings.xml><?xml version="1.0" encoding="utf-8"?>
<sst xmlns="http://schemas.openxmlformats.org/spreadsheetml/2006/main" count="2216" uniqueCount="164">
  <si>
    <t>(en pesos)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</si>
  <si>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</si>
  <si>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</si>
  <si>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</si>
  <si>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</si>
  <si>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</si>
  <si>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</si>
  <si>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</si>
  <si>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</si>
  <si>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</si>
  <si>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</si>
  <si>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</si>
  <si>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</si>
  <si>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</si>
  <si>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</si>
  <si>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</si>
  <si>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</si>
  <si>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Al libre ejercicio de profesiones y actividades lucrativas</t>
  </si>
  <si>
    <t>Impuestos sobre el patrimonio</t>
  </si>
  <si>
    <t>Sobre uso o tenencia vehicular</t>
  </si>
  <si>
    <t>Impuestos sobre la producción, el consumo y las transacciones</t>
  </si>
  <si>
    <t>Sobre enajenación de vehículos de motor usados entre particulares</t>
  </si>
  <si>
    <t>Al hospedaje</t>
  </si>
  <si>
    <t>Sobre la extracción de materiales del suelo y subsuelo</t>
  </si>
  <si>
    <t>Cedular por la enajenación de bienes inmuebles</t>
  </si>
  <si>
    <t>A las erogaciones en juegos y concursos</t>
  </si>
  <si>
    <t>Impuestos sobre nóminas y asimilables</t>
  </si>
  <si>
    <t>Sobre nóminas</t>
  </si>
  <si>
    <t>Accesorios</t>
  </si>
  <si>
    <t>Recargos</t>
  </si>
  <si>
    <t>Multas</t>
  </si>
  <si>
    <t>Gastos de ejecución</t>
  </si>
  <si>
    <t>Cuotas y Aportaciones de seguridad social</t>
  </si>
  <si>
    <t>Contribuciones de mejoras</t>
  </si>
  <si>
    <t>Derechos</t>
  </si>
  <si>
    <t>Derechos por prestación de servicios</t>
  </si>
  <si>
    <t>Expedición de licencias de bebidas alcohólicas</t>
  </si>
  <si>
    <t>Servicios de tránsito y control vehicular</t>
  </si>
  <si>
    <t>De la verificación, control y fiscalización de obra pública</t>
  </si>
  <si>
    <t>De la constancia de compatibilidad urbanística</t>
  </si>
  <si>
    <t>Servicios otorgados por las autoridades de los servicios estatales de salud</t>
  </si>
  <si>
    <t>Expedición de escrituras públicas y autorización de protocolos</t>
  </si>
  <si>
    <t>Legalización de firmas y certificación de copias y documentos</t>
  </si>
  <si>
    <t>Del registro civil</t>
  </si>
  <si>
    <t>Registro de títulos profesionales</t>
  </si>
  <si>
    <t>Del registro público de la propiedad y del comercio</t>
  </si>
  <si>
    <t>De los servicios prestados por las autoridades de la secretaría de ecología y medio ambiente</t>
  </si>
  <si>
    <t>Servicios que otorga la secretaría de educación y cultura</t>
  </si>
  <si>
    <t>De los servicios de la dirección general de notarías</t>
  </si>
  <si>
    <t>Por los servicios de la unidad de transparencia</t>
  </si>
  <si>
    <t>De los servicios que otorga la secretaría de infraestructura y transporte</t>
  </si>
  <si>
    <t>De los servicios que otorgan las autoridades laborales del estado</t>
  </si>
  <si>
    <t>Del registro estatal de peritos valuadores</t>
  </si>
  <si>
    <t>Por los servicios que presta la secretaría de finanzas y planeación</t>
  </si>
  <si>
    <t>Por servicios de la fiscalía general del estado</t>
  </si>
  <si>
    <t>Por los servicios que presta la secretaría de seguridad pública</t>
  </si>
  <si>
    <t>Por los servicios que presta la secretaría de gobierno</t>
  </si>
  <si>
    <t>Por los servicios que presta la secretaría de desarrollo urbano y vivienda</t>
  </si>
  <si>
    <t>De los servicios prestados por el centro estatal de evaluación y control de confianza</t>
  </si>
  <si>
    <t>Por los servicios que presta la secretaría de turismo</t>
  </si>
  <si>
    <t>Productos</t>
  </si>
  <si>
    <t>Productos de tipo corriente</t>
  </si>
  <si>
    <t>Explotación de bienes muebles e inmuebles</t>
  </si>
  <si>
    <t>Periódico oficial del estado</t>
  </si>
  <si>
    <t>Publicaciones oficiales</t>
  </si>
  <si>
    <t>Productos diversos</t>
  </si>
  <si>
    <t>Rendimientos financieros</t>
  </si>
  <si>
    <t>Productos de capital</t>
  </si>
  <si>
    <t>Venta de bienes muebles e inmuebles</t>
  </si>
  <si>
    <t>Aprovechamientos</t>
  </si>
  <si>
    <t>Aprovechamientos de tipo corriente</t>
  </si>
  <si>
    <t>Donaciones de particulares</t>
  </si>
  <si>
    <t>Aprovechamientos diversos</t>
  </si>
  <si>
    <t>Impuesto Sobre Tenencia o Uso de Vehículos</t>
  </si>
  <si>
    <t>Impuesto Sobre Automóviles Nuevos</t>
  </si>
  <si>
    <t>Otros Ingresos por Coordinación</t>
  </si>
  <si>
    <t>Aprovechamientos de capital</t>
  </si>
  <si>
    <t>Ingresos por ventas de bienes y servicios</t>
  </si>
  <si>
    <t>Participaciones y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</si>
  <si>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</si>
  <si>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</si>
  <si>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</si>
  <si>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</si>
  <si>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</si>
  <si>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Fondo de Compensación del ISAN</t>
  </si>
  <si>
    <t>Fondo de Compensación de REPECOS e Intermedios</t>
  </si>
  <si>
    <t>Participaciones de Gasolina y Diesel</t>
  </si>
  <si>
    <t>Fondo de Impuesto Sobre la Renta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</si>
  <si>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</si>
  <si>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</si>
  <si>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</si>
  <si>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</si>
  <si>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</si>
  <si>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</si>
  <si>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</si>
  <si>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</si>
  <si>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</si>
  <si>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</si>
  <si>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</si>
  <si>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</si>
  <si>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</si>
  <si>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</si>
  <si>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</si>
  <si>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</si>
  <si>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</si>
  <si>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</si>
  <si>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Aportaciones especiales federales</t>
  </si>
  <si>
    <t>Ingresos para universidades del estado</t>
  </si>
  <si>
    <t>Fondo de Estabilización de los Ingresos de las Entidades Federativas</t>
  </si>
  <si>
    <t>Transferencias, Asignaciones, Subsidios y Otras ayudas</t>
  </si>
  <si>
    <t>Ingresos derivados de financiamientos</t>
  </si>
  <si>
    <t>Endeudamiento interno</t>
  </si>
  <si>
    <t>Empréstitos</t>
  </si>
  <si>
    <t>Endeudamiento externo</t>
  </si>
  <si>
    <t>Ene-Ene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</si>
  <si>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</si>
  <si>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</si>
  <si>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</si>
  <si>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</si>
  <si>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</si>
  <si>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</si>
  <si>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</si>
  <si>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</si>
  <si>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</si>
  <si>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</si>
  <si>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</si>
  <si>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ZOFEMAT</t>
  </si>
  <si>
    <t>Diferencia</t>
  </si>
  <si>
    <t>Recaudado</t>
  </si>
  <si>
    <t>Devengado</t>
  </si>
  <si>
    <t>Modificado</t>
  </si>
  <si>
    <t>Ampliaciones/
(Reducciones)</t>
  </si>
  <si>
    <t>Estimado</t>
  </si>
  <si>
    <t>GOBIERNO DEL ESTADO LIBRE Y SOBERANO DE QUINTANA ROO</t>
  </si>
  <si>
    <t>Ingresos excedentes</t>
  </si>
  <si>
    <t>Ingresos derivados de financiamiento</t>
  </si>
  <si>
    <t>Capital</t>
  </si>
  <si>
    <t>Corriente</t>
  </si>
  <si>
    <t>Ingresos del Gobierno</t>
  </si>
  <si>
    <t>Ampliaciones/ (Reducciones)</t>
  </si>
  <si>
    <t>Estado Analítico de Ingresos por Fuente de Financiamiento</t>
  </si>
  <si>
    <t>ESTADO ANALÍTICO DE INGRESOS</t>
  </si>
  <si>
    <t>Nota: Las cifras pueden presentar diferencias por redondeo. * Estimado anual.</t>
  </si>
  <si>
    <t>Estimado*</t>
  </si>
  <si>
    <t>Contribuciones de Mejoras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</si>
  <si>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</si>
  <si>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</si>
  <si>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</si>
  <si>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</si>
  <si>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Nota: Las cifras pueden presentar diferencias por redondeo. * Estimado anual. 230118</t>
  </si>
  <si>
    <t>Del 1 de enero al 31 de enero de 2018</t>
  </si>
  <si>
    <t>Del 1 de enero al 31 de diciembre de 2018</t>
  </si>
  <si>
    <t>Del 1 de enero al 30 de noviembre de 2018</t>
  </si>
  <si>
    <t>Del 1 de enero al 31 de octubre de 2018</t>
  </si>
  <si>
    <t>Del 1 de enero al 30 de septiembre de 2018</t>
  </si>
  <si>
    <t>Del 1 de enero al 31 de agosto de 2018</t>
  </si>
  <si>
    <t>Del 1 de enero al 31 de julio de 2018</t>
  </si>
  <si>
    <t>Del 1 de enero al 30 de junio de 2018</t>
  </si>
  <si>
    <t>Del 1 de enero al 31 de mayo de 2018</t>
  </si>
  <si>
    <t>Del 1 de enero al 30 de abril de 2018</t>
  </si>
  <si>
    <t>Del 1 de enero al 31 de marzo de 2018</t>
  </si>
  <si>
    <t>Del 1 de enero al 28 de febrero de 2018</t>
  </si>
  <si>
    <t>ESTIMADO 2018 (LI)</t>
  </si>
  <si>
    <t>RECAUDADO 2018 (DCG)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</si>
</sst>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0" tint="-0.499984740745262"/>
      <name val="Futura Md BT"/>
      <family val="2"/>
    </font>
    <font>
      <sz val="10"/>
      <color theme="1" tint="0.34998626667073579"/>
      <name val="Futura T OT"/>
      <family val="3"/>
    </font>
    <font>
      <sz val="8"/>
      <color theme="1" tint="0.34998626667073579"/>
      <name val="Futura T OT"/>
      <family val="3"/>
    </font>
    <font>
      <sz val="10"/>
      <color theme="0"/>
      <name val="Futura T OT"/>
      <family val="3"/>
    </font>
    <font>
      <b/>
      <sz val="8"/>
      <color theme="1" tint="0.34998626667073579"/>
      <name val="Futura T OT"/>
      <family val="3"/>
    </font>
    <font>
      <b/>
      <sz val="10"/>
      <color theme="1" tint="0.34998626667073579"/>
      <name val="Futura T OT"/>
      <family val="3"/>
    </font>
    <font>
      <sz val="12"/>
      <color theme="0"/>
      <name val="Futura Md BT"/>
      <family val="2"/>
    </font>
    <font>
      <sz val="8"/>
      <color theme="0"/>
      <name val="Futura T OT"/>
      <family val="3"/>
    </font>
  </fonts>
  <fills count="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6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  <xf numFmtId="3" fontId="6" fillId="4" borderId="0" xfId="0" applyNumberFormat="1" applyFont="1" applyFill="1" applyBorder="1" applyAlignment="1">
      <alignment vertical="center"/>
    </xf>
    <xf numFmtId="3" fontId="6" fillId="5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F7770"/>
      <color rgb="FFBEB9B2"/>
      <color rgb="FFFFF9C5"/>
      <color rgb="FF44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874058</xdr:colOff>
      <xdr:row>0</xdr:row>
      <xdr:rowOff>0</xdr:rowOff>
    </xdr:from>
    <xdr:to>
      <xdr:col>1</xdr:col>
      <xdr:colOff>2853017</xdr:colOff>
      <xdr:row>3</xdr:row>
      <xdr:rowOff>106666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474" t="26478" r="4560" b="10548"/>
        <a:stretch/>
      </xdr:blipFill>
      <xdr:spPr bwMode="auto">
        <a:xfrm>
          <a:off x="978833" y="0"/>
          <a:ext cx="1978959" cy="678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717175</xdr:colOff>
      <xdr:row>3</xdr:row>
      <xdr:rowOff>106666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84" t="26478" r="75519" b="10548"/>
        <a:stretch/>
      </xdr:blipFill>
      <xdr:spPr bwMode="auto">
        <a:xfrm>
          <a:off x="104775" y="0"/>
          <a:ext cx="717175" cy="678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874058</xdr:colOff>
      <xdr:row>0</xdr:row>
      <xdr:rowOff>0</xdr:rowOff>
    </xdr:from>
    <xdr:to>
      <xdr:col>1</xdr:col>
      <xdr:colOff>2853017</xdr:colOff>
      <xdr:row>3</xdr:row>
      <xdr:rowOff>106666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474" t="26478" r="4560" b="10548"/>
        <a:stretch/>
      </xdr:blipFill>
      <xdr:spPr bwMode="auto">
        <a:xfrm>
          <a:off x="978833" y="0"/>
          <a:ext cx="1978959" cy="678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717175</xdr:colOff>
      <xdr:row>3</xdr:row>
      <xdr:rowOff>106666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84" t="26478" r="75519" b="10548"/>
        <a:stretch/>
      </xdr:blipFill>
      <xdr:spPr bwMode="auto">
        <a:xfrm>
          <a:off x="104775" y="0"/>
          <a:ext cx="717175" cy="678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Conciliaciones/06%20Cuenta%20p&#250;blica/2018/Cuenta%20p&#250;blica%20'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Ingresos%20del%20estado/Ley%20de%20ingresos/Distribuci&#243;n%20SARH/2018/SARH%20Calendario%20ley%20de%20ingresos%20'18%20estim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ENE"/>
      <sheetName val="C-FEB"/>
      <sheetName val="C-MAR"/>
      <sheetName val="C-ABR"/>
      <sheetName val="C-MAY"/>
      <sheetName val="C-JUN"/>
      <sheetName val="C-JUL"/>
      <sheetName val="C-AGO"/>
      <sheetName val="C-SEP"/>
      <sheetName val="C-OCT"/>
      <sheetName val="C-NOV"/>
      <sheetName val="C-DIC"/>
      <sheetName val="DCG"/>
      <sheetName val="DCG miles"/>
      <sheetName val="INEGI"/>
      <sheetName val="B-ENE"/>
      <sheetName val="B-FEB"/>
      <sheetName val="B-MAR"/>
      <sheetName val="B-ABR"/>
      <sheetName val="B-MAY"/>
      <sheetName val="B-JUN"/>
      <sheetName val="B-JUL"/>
      <sheetName val="B-AGO"/>
      <sheetName val="B-SEP"/>
      <sheetName val="B-OCT"/>
      <sheetName val="B-NOV"/>
      <sheetName val="B-DIC"/>
      <sheetName val="DGI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>
            <v>775318</v>
          </cell>
          <cell r="D11">
            <v>74209</v>
          </cell>
          <cell r="E11">
            <v>737542</v>
          </cell>
          <cell r="F11">
            <v>88645</v>
          </cell>
          <cell r="G11">
            <v>829763</v>
          </cell>
          <cell r="H11">
            <v>83453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3">
          <cell r="C13">
            <v>8970343</v>
          </cell>
          <cell r="D13">
            <v>21471473</v>
          </cell>
          <cell r="E13">
            <v>14624529</v>
          </cell>
          <cell r="F13">
            <v>7047415</v>
          </cell>
          <cell r="G13">
            <v>4989834</v>
          </cell>
          <cell r="H13">
            <v>6543233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5">
          <cell r="C15">
            <v>2283026</v>
          </cell>
          <cell r="D15">
            <v>2020116</v>
          </cell>
          <cell r="E15">
            <v>2554838</v>
          </cell>
          <cell r="F15">
            <v>2088768</v>
          </cell>
          <cell r="G15">
            <v>1925340</v>
          </cell>
          <cell r="H15">
            <v>1702379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133969260.28</v>
          </cell>
          <cell r="D16">
            <v>132417234.08</v>
          </cell>
          <cell r="E16">
            <v>122018657.91</v>
          </cell>
          <cell r="F16">
            <v>143605131</v>
          </cell>
          <cell r="G16">
            <v>116724457.55</v>
          </cell>
          <cell r="H16">
            <v>112244414.88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5389580</v>
          </cell>
          <cell r="D17">
            <v>5040350</v>
          </cell>
          <cell r="E17">
            <v>5455947</v>
          </cell>
          <cell r="F17">
            <v>5216379</v>
          </cell>
          <cell r="G17">
            <v>6028234</v>
          </cell>
          <cell r="H17">
            <v>5035282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2051341</v>
          </cell>
          <cell r="D18">
            <v>1396063</v>
          </cell>
          <cell r="E18">
            <v>2089781</v>
          </cell>
          <cell r="F18">
            <v>2647689</v>
          </cell>
          <cell r="G18">
            <v>2614603</v>
          </cell>
          <cell r="H18">
            <v>3065057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3761420</v>
          </cell>
          <cell r="D19">
            <v>4497231</v>
          </cell>
          <cell r="E19">
            <v>3666969</v>
          </cell>
          <cell r="F19">
            <v>4223317</v>
          </cell>
          <cell r="G19">
            <v>4033434</v>
          </cell>
          <cell r="H19">
            <v>4138752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1">
          <cell r="C21">
            <v>178375275</v>
          </cell>
          <cell r="D21">
            <v>129834474</v>
          </cell>
          <cell r="E21">
            <v>125583509</v>
          </cell>
          <cell r="F21">
            <v>134275864</v>
          </cell>
          <cell r="G21">
            <v>132005771.92</v>
          </cell>
          <cell r="H21">
            <v>161157075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3">
          <cell r="C23">
            <v>1315912</v>
          </cell>
          <cell r="D23">
            <v>1075822</v>
          </cell>
          <cell r="E23">
            <v>1503385</v>
          </cell>
          <cell r="F23">
            <v>1340740</v>
          </cell>
          <cell r="G23">
            <v>1381004</v>
          </cell>
          <cell r="H23">
            <v>2665407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825939</v>
          </cell>
          <cell r="D24">
            <v>1153485</v>
          </cell>
          <cell r="E24">
            <v>1258726</v>
          </cell>
          <cell r="F24">
            <v>1661348</v>
          </cell>
          <cell r="G24">
            <v>1963098</v>
          </cell>
          <cell r="H24">
            <v>2211338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731578</v>
          </cell>
          <cell r="D25">
            <v>1208357</v>
          </cell>
          <cell r="E25">
            <v>1308439</v>
          </cell>
          <cell r="F25">
            <v>1703788</v>
          </cell>
          <cell r="G25">
            <v>2053367</v>
          </cell>
          <cell r="H25">
            <v>1826355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3">
          <cell r="C33">
            <v>60085223</v>
          </cell>
          <cell r="D33">
            <v>57257061</v>
          </cell>
          <cell r="E33">
            <v>30615197</v>
          </cell>
          <cell r="F33">
            <v>13104903</v>
          </cell>
          <cell r="G33">
            <v>11853204</v>
          </cell>
          <cell r="H33">
            <v>10968874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25196960</v>
          </cell>
          <cell r="D34">
            <v>24582118</v>
          </cell>
          <cell r="E34">
            <v>31703523</v>
          </cell>
          <cell r="F34">
            <v>20872518</v>
          </cell>
          <cell r="G34">
            <v>13347200</v>
          </cell>
          <cell r="H34">
            <v>12389607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757730</v>
          </cell>
          <cell r="D35">
            <v>665040</v>
          </cell>
          <cell r="E35">
            <v>438410</v>
          </cell>
          <cell r="F35">
            <v>354146</v>
          </cell>
          <cell r="G35">
            <v>259312</v>
          </cell>
          <cell r="H35">
            <v>162455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8956999</v>
          </cell>
          <cell r="D36">
            <v>7903383</v>
          </cell>
          <cell r="E36">
            <v>23735177</v>
          </cell>
          <cell r="F36">
            <v>11685111</v>
          </cell>
          <cell r="G36">
            <v>33290768</v>
          </cell>
          <cell r="H36">
            <v>9215945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1188218</v>
          </cell>
          <cell r="D37">
            <v>600520</v>
          </cell>
          <cell r="E37">
            <v>549555</v>
          </cell>
          <cell r="F37">
            <v>690794</v>
          </cell>
          <cell r="G37">
            <v>631365</v>
          </cell>
          <cell r="H37">
            <v>582251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2746336</v>
          </cell>
          <cell r="D38">
            <v>2827118</v>
          </cell>
          <cell r="E38">
            <v>2913361</v>
          </cell>
          <cell r="F38">
            <v>3248894</v>
          </cell>
          <cell r="G38">
            <v>3705693</v>
          </cell>
          <cell r="H38">
            <v>3612983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66802</v>
          </cell>
          <cell r="D39">
            <v>93619</v>
          </cell>
          <cell r="E39">
            <v>76966</v>
          </cell>
          <cell r="F39">
            <v>72496</v>
          </cell>
          <cell r="G39">
            <v>87218</v>
          </cell>
          <cell r="H39">
            <v>69980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831139</v>
          </cell>
          <cell r="D40">
            <v>760377</v>
          </cell>
          <cell r="E40">
            <v>772017</v>
          </cell>
          <cell r="F40">
            <v>836933</v>
          </cell>
          <cell r="G40">
            <v>728490</v>
          </cell>
          <cell r="H40">
            <v>707634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2084</v>
          </cell>
          <cell r="D41">
            <v>1112</v>
          </cell>
          <cell r="E41">
            <v>0</v>
          </cell>
          <cell r="F41">
            <v>1112</v>
          </cell>
          <cell r="G41">
            <v>3336</v>
          </cell>
          <cell r="H41">
            <v>1112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32563437</v>
          </cell>
          <cell r="D42">
            <v>36682290</v>
          </cell>
          <cell r="E42">
            <v>43819286</v>
          </cell>
          <cell r="F42">
            <v>58468757</v>
          </cell>
          <cell r="G42">
            <v>51026052</v>
          </cell>
          <cell r="H42">
            <v>53393219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291698</v>
          </cell>
          <cell r="D43">
            <v>747528</v>
          </cell>
          <cell r="E43">
            <v>766355</v>
          </cell>
          <cell r="F43">
            <v>986155</v>
          </cell>
          <cell r="G43">
            <v>823769</v>
          </cell>
          <cell r="H43">
            <v>1201771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109830</v>
          </cell>
          <cell r="D44">
            <v>394837</v>
          </cell>
          <cell r="E44">
            <v>265696</v>
          </cell>
          <cell r="F44">
            <v>303346</v>
          </cell>
          <cell r="G44">
            <v>161433</v>
          </cell>
          <cell r="H44">
            <v>395691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275852</v>
          </cell>
          <cell r="D45">
            <v>677965</v>
          </cell>
          <cell r="E45">
            <v>577426</v>
          </cell>
          <cell r="F45">
            <v>435313</v>
          </cell>
          <cell r="G45">
            <v>578051</v>
          </cell>
          <cell r="H45">
            <v>361275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546</v>
          </cell>
          <cell r="D46">
            <v>0</v>
          </cell>
          <cell r="E46">
            <v>383</v>
          </cell>
          <cell r="F46">
            <v>1058</v>
          </cell>
          <cell r="G46">
            <v>175</v>
          </cell>
          <cell r="H46">
            <v>3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44917</v>
          </cell>
          <cell r="D47">
            <v>88155</v>
          </cell>
          <cell r="E47">
            <v>105586</v>
          </cell>
          <cell r="F47">
            <v>74958</v>
          </cell>
          <cell r="G47">
            <v>54002</v>
          </cell>
          <cell r="H47">
            <v>35464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2441</v>
          </cell>
          <cell r="D48">
            <v>1989</v>
          </cell>
          <cell r="E48">
            <v>846</v>
          </cell>
          <cell r="F48">
            <v>3349</v>
          </cell>
          <cell r="G48">
            <v>3678</v>
          </cell>
          <cell r="H48">
            <v>6557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11322</v>
          </cell>
          <cell r="D49">
            <v>0</v>
          </cell>
          <cell r="E49">
            <v>2015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566052</v>
          </cell>
          <cell r="D50">
            <v>917179</v>
          </cell>
          <cell r="E50">
            <v>313949</v>
          </cell>
          <cell r="F50">
            <v>193547</v>
          </cell>
          <cell r="G50">
            <v>351548</v>
          </cell>
          <cell r="H50">
            <v>175045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>
            <v>759565</v>
          </cell>
          <cell r="D52">
            <v>247377</v>
          </cell>
          <cell r="E52">
            <v>223196</v>
          </cell>
          <cell r="F52">
            <v>255372</v>
          </cell>
          <cell r="G52">
            <v>193786</v>
          </cell>
          <cell r="H52">
            <v>125900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>
            <v>664557</v>
          </cell>
          <cell r="D53">
            <v>617120</v>
          </cell>
          <cell r="E53">
            <v>2205706</v>
          </cell>
          <cell r="F53">
            <v>823035</v>
          </cell>
          <cell r="G53">
            <v>663940</v>
          </cell>
          <cell r="H53">
            <v>585877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>
            <v>55563</v>
          </cell>
          <cell r="D54">
            <v>21379</v>
          </cell>
          <cell r="E54">
            <v>30748</v>
          </cell>
          <cell r="F54">
            <v>43144</v>
          </cell>
          <cell r="G54">
            <v>46866</v>
          </cell>
          <cell r="H54">
            <v>50851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-259081.68</v>
          </cell>
          <cell r="G55">
            <v>-106289.84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8">
          <cell r="C58">
            <v>757097</v>
          </cell>
          <cell r="D58">
            <v>522682</v>
          </cell>
          <cell r="E58">
            <v>653883</v>
          </cell>
          <cell r="F58">
            <v>840859</v>
          </cell>
          <cell r="G58">
            <v>671844</v>
          </cell>
          <cell r="H58">
            <v>521539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2910695</v>
          </cell>
          <cell r="D59">
            <v>3679791</v>
          </cell>
          <cell r="E59">
            <v>5109085</v>
          </cell>
          <cell r="F59">
            <v>6422639</v>
          </cell>
          <cell r="G59">
            <v>6558315</v>
          </cell>
          <cell r="H59">
            <v>6201233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494875</v>
          </cell>
          <cell r="D60">
            <v>811550</v>
          </cell>
          <cell r="E60">
            <v>859679</v>
          </cell>
          <cell r="F60">
            <v>1194890</v>
          </cell>
          <cell r="G60">
            <v>1585480</v>
          </cell>
          <cell r="H60">
            <v>1608724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4">
          <cell r="C64">
            <v>64194</v>
          </cell>
          <cell r="D64">
            <v>63513</v>
          </cell>
          <cell r="E64">
            <v>63513</v>
          </cell>
          <cell r="F64">
            <v>4077254.72</v>
          </cell>
          <cell r="G64">
            <v>63993.5</v>
          </cell>
          <cell r="H64">
            <v>64238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3888497</v>
          </cell>
          <cell r="D67">
            <v>3383178</v>
          </cell>
          <cell r="E67">
            <v>3590637</v>
          </cell>
          <cell r="F67">
            <v>4556456</v>
          </cell>
          <cell r="G67">
            <v>9747406</v>
          </cell>
          <cell r="H67">
            <v>4172410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699346.75</v>
          </cell>
          <cell r="D68">
            <v>715082.42</v>
          </cell>
          <cell r="E68">
            <v>4187229.07</v>
          </cell>
          <cell r="F68">
            <v>5263478.1500000004</v>
          </cell>
          <cell r="G68">
            <v>5226024.51</v>
          </cell>
          <cell r="H68">
            <v>5440661.21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4">
          <cell r="C74">
            <v>1319375</v>
          </cell>
          <cell r="D74">
            <v>1702160</v>
          </cell>
          <cell r="E74">
            <v>1730213</v>
          </cell>
          <cell r="F74">
            <v>709090.01</v>
          </cell>
          <cell r="G74">
            <v>4036929.99</v>
          </cell>
          <cell r="H74">
            <v>955630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662150</v>
          </cell>
          <cell r="D75">
            <v>1095625</v>
          </cell>
          <cell r="E75">
            <v>868625</v>
          </cell>
          <cell r="F75">
            <v>1391600</v>
          </cell>
          <cell r="G75">
            <v>334000</v>
          </cell>
          <cell r="H75">
            <v>87500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39333354.380000003</v>
          </cell>
          <cell r="D76">
            <v>9760744.5399999991</v>
          </cell>
          <cell r="E76">
            <v>17086468.48</v>
          </cell>
          <cell r="F76">
            <v>22556668.739999998</v>
          </cell>
          <cell r="G76">
            <v>80436563.349999994</v>
          </cell>
          <cell r="H76">
            <v>18053203.969999999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104577</v>
          </cell>
          <cell r="D77">
            <v>181201</v>
          </cell>
          <cell r="E77">
            <v>65777</v>
          </cell>
          <cell r="F77">
            <v>88412</v>
          </cell>
          <cell r="G77">
            <v>49634</v>
          </cell>
          <cell r="H77">
            <v>67677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17484101</v>
          </cell>
          <cell r="D78">
            <v>23207776</v>
          </cell>
          <cell r="E78">
            <v>15242855.199999999</v>
          </cell>
          <cell r="F78">
            <v>14567828.800000001</v>
          </cell>
          <cell r="G78">
            <v>21668395</v>
          </cell>
          <cell r="H78">
            <v>16311087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57437197.090000004</v>
          </cell>
          <cell r="D79">
            <v>16802769.02</v>
          </cell>
          <cell r="E79">
            <v>70015303</v>
          </cell>
          <cell r="F79">
            <v>83441779.75</v>
          </cell>
          <cell r="G79">
            <v>90530219</v>
          </cell>
          <cell r="H79">
            <v>72647500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6">
          <cell r="C86">
            <v>584379355</v>
          </cell>
          <cell r="D86">
            <v>765430817</v>
          </cell>
          <cell r="E86">
            <v>642492515</v>
          </cell>
          <cell r="F86">
            <v>657881705</v>
          </cell>
          <cell r="G86">
            <v>871995558</v>
          </cell>
          <cell r="H86">
            <v>745676500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34433420</v>
          </cell>
          <cell r="D87">
            <v>40843556</v>
          </cell>
          <cell r="E87">
            <v>35340443</v>
          </cell>
          <cell r="F87">
            <v>36914498</v>
          </cell>
          <cell r="G87">
            <v>0</v>
          </cell>
          <cell r="H87">
            <v>82700754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52202735</v>
          </cell>
          <cell r="D88">
            <v>21810525</v>
          </cell>
          <cell r="E88">
            <v>21810525</v>
          </cell>
          <cell r="F88">
            <v>96455181</v>
          </cell>
          <cell r="G88">
            <v>29420397</v>
          </cell>
          <cell r="H88">
            <v>21810525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23978473</v>
          </cell>
          <cell r="D89">
            <v>168492388.53</v>
          </cell>
          <cell r="E89">
            <v>-134318716.53</v>
          </cell>
          <cell r="F89">
            <v>55999981</v>
          </cell>
          <cell r="G89">
            <v>29928897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4487445</v>
          </cell>
          <cell r="D90">
            <v>4487445</v>
          </cell>
          <cell r="E90">
            <v>4487445</v>
          </cell>
          <cell r="F90">
            <v>4487445</v>
          </cell>
          <cell r="G90">
            <v>4487445</v>
          </cell>
          <cell r="H90">
            <v>4487445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5963220</v>
          </cell>
          <cell r="D91">
            <v>2842762</v>
          </cell>
          <cell r="E91">
            <v>5466144</v>
          </cell>
          <cell r="F91">
            <v>2201353</v>
          </cell>
          <cell r="G91">
            <v>5195292</v>
          </cell>
          <cell r="H91">
            <v>2450908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27742931</v>
          </cell>
          <cell r="D92">
            <v>28299066</v>
          </cell>
          <cell r="E92">
            <v>30377941</v>
          </cell>
          <cell r="F92">
            <v>26783078</v>
          </cell>
          <cell r="G92">
            <v>33188371</v>
          </cell>
          <cell r="H92">
            <v>32398071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100869238</v>
          </cell>
          <cell r="D93">
            <v>55585213</v>
          </cell>
          <cell r="E93">
            <v>83522887</v>
          </cell>
          <cell r="F93">
            <v>123770270</v>
          </cell>
          <cell r="G93">
            <v>97583986</v>
          </cell>
          <cell r="H93">
            <v>68484399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C95">
            <v>15082237</v>
          </cell>
          <cell r="D95">
            <v>9238245</v>
          </cell>
          <cell r="E95">
            <v>409563180.83999997</v>
          </cell>
          <cell r="F95">
            <v>848069930.75</v>
          </cell>
          <cell r="G95">
            <v>9238245</v>
          </cell>
          <cell r="H95">
            <v>861060579.87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137680865</v>
          </cell>
          <cell r="D96">
            <v>122900603</v>
          </cell>
          <cell r="E96">
            <v>153303155</v>
          </cell>
          <cell r="F96">
            <v>108452011</v>
          </cell>
          <cell r="G96">
            <v>127156997</v>
          </cell>
          <cell r="H96">
            <v>133947758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8">
          <cell r="C98">
            <v>9429060</v>
          </cell>
          <cell r="D98">
            <v>9429060</v>
          </cell>
          <cell r="E98">
            <v>9429060</v>
          </cell>
          <cell r="F98">
            <v>9429060</v>
          </cell>
          <cell r="G98">
            <v>9429060</v>
          </cell>
          <cell r="H98">
            <v>9429060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68359145</v>
          </cell>
          <cell r="D99">
            <v>68359145</v>
          </cell>
          <cell r="E99">
            <v>68359145</v>
          </cell>
          <cell r="F99">
            <v>68359145</v>
          </cell>
          <cell r="G99">
            <v>68359145</v>
          </cell>
          <cell r="H99">
            <v>68359145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82539208</v>
          </cell>
          <cell r="D100">
            <v>82539208</v>
          </cell>
          <cell r="E100">
            <v>82539208</v>
          </cell>
          <cell r="F100">
            <v>82539208</v>
          </cell>
          <cell r="G100">
            <v>82539208</v>
          </cell>
          <cell r="H100">
            <v>82539208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2">
          <cell r="C102">
            <v>9909581</v>
          </cell>
          <cell r="D102">
            <v>9909581</v>
          </cell>
          <cell r="E102">
            <v>9909581</v>
          </cell>
          <cell r="F102">
            <v>9909581</v>
          </cell>
          <cell r="G102">
            <v>9909581</v>
          </cell>
          <cell r="H102">
            <v>9909581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19064808</v>
          </cell>
          <cell r="D103">
            <v>35936340</v>
          </cell>
          <cell r="E103">
            <v>27500574</v>
          </cell>
          <cell r="F103">
            <v>27470772.050000001</v>
          </cell>
          <cell r="G103">
            <v>27500574</v>
          </cell>
          <cell r="H103">
            <v>27500574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467367</v>
          </cell>
          <cell r="D104">
            <v>880967</v>
          </cell>
          <cell r="E104">
            <v>674167</v>
          </cell>
          <cell r="F104">
            <v>655325.12</v>
          </cell>
          <cell r="G104">
            <v>674167</v>
          </cell>
          <cell r="H104">
            <v>674167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10732078</v>
          </cell>
          <cell r="D105">
            <v>20229504</v>
          </cell>
          <cell r="E105">
            <v>15480791</v>
          </cell>
          <cell r="F105">
            <v>15395592.859999999</v>
          </cell>
          <cell r="G105">
            <v>15480791</v>
          </cell>
          <cell r="H105">
            <v>15480791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7">
          <cell r="C107">
            <v>10473203</v>
          </cell>
          <cell r="D107">
            <v>7339578</v>
          </cell>
          <cell r="E107">
            <v>7339578</v>
          </cell>
          <cell r="F107">
            <v>7339578</v>
          </cell>
          <cell r="G107">
            <v>7339578</v>
          </cell>
          <cell r="H107">
            <v>7339578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4449867</v>
          </cell>
          <cell r="D108">
            <v>3872264</v>
          </cell>
          <cell r="E108">
            <v>3823398</v>
          </cell>
          <cell r="F108">
            <v>3374706</v>
          </cell>
          <cell r="G108">
            <v>3662157</v>
          </cell>
          <cell r="H108">
            <v>3365127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17583372</v>
          </cell>
          <cell r="D109">
            <v>17583372</v>
          </cell>
          <cell r="E109">
            <v>17537563</v>
          </cell>
          <cell r="F109">
            <v>17583372</v>
          </cell>
          <cell r="G109">
            <v>-86948.920000001788</v>
          </cell>
          <cell r="H109">
            <v>17583372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30956386</v>
          </cell>
          <cell r="D110">
            <v>30956386</v>
          </cell>
          <cell r="E110">
            <v>30956386</v>
          </cell>
          <cell r="F110">
            <v>30938992.309999999</v>
          </cell>
          <cell r="G110">
            <v>30956386</v>
          </cell>
          <cell r="H110">
            <v>30956386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2">
          <cell r="C112">
            <v>30935115.640000001</v>
          </cell>
          <cell r="D112">
            <v>126645537.59999999</v>
          </cell>
          <cell r="E112">
            <v>262223055.75</v>
          </cell>
          <cell r="F112">
            <v>505827416.07999998</v>
          </cell>
          <cell r="G112">
            <v>424432956.63999999</v>
          </cell>
          <cell r="H112">
            <v>255798664.13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0</v>
          </cell>
          <cell r="D113">
            <v>38525000</v>
          </cell>
          <cell r="E113">
            <v>39837000</v>
          </cell>
          <cell r="F113">
            <v>18221000</v>
          </cell>
          <cell r="G113">
            <v>18221000</v>
          </cell>
          <cell r="H113">
            <v>44264870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ología"/>
      <sheetName val="Iniciativa"/>
      <sheetName val="Recaudadoras"/>
      <sheetName val="Calendario"/>
      <sheetName val="Calendario miles"/>
      <sheetName val="R-OTH"/>
      <sheetName val="R-BEN"/>
      <sheetName val="R-COZ"/>
      <sheetName val="R-ISL"/>
      <sheetName val="R-FEL"/>
      <sheetName val="R-JOS"/>
      <sheetName val="R-LAZ"/>
      <sheetName val="R-SOL"/>
      <sheetName val="R-TUL"/>
      <sheetName val="R-BAC"/>
      <sheetName val="R-PUE"/>
      <sheetName val="R-CAJ"/>
      <sheetName val="D-OTH"/>
      <sheetName val="D-BEN"/>
      <sheetName val="D-COZ"/>
      <sheetName val="D-ISL"/>
      <sheetName val="D-FEL"/>
      <sheetName val="D-JOS"/>
      <sheetName val="D-LAZ"/>
      <sheetName val="D-SOL"/>
      <sheetName val="D-TUL"/>
      <sheetName val="D-BAC"/>
      <sheetName val="D-PUE"/>
      <sheetName val="D-CAJ"/>
    </sheetNames>
    <sheetDataSet>
      <sheetData sheetId="0"/>
      <sheetData sheetId="1"/>
      <sheetData sheetId="2"/>
      <sheetData sheetId="3">
        <row r="11">
          <cell r="C11">
            <v>720235</v>
          </cell>
          <cell r="D11">
            <v>73938</v>
          </cell>
          <cell r="E11">
            <v>771698</v>
          </cell>
          <cell r="F11">
            <v>84245</v>
          </cell>
          <cell r="G11">
            <v>795974</v>
          </cell>
          <cell r="H11">
            <v>76985</v>
          </cell>
          <cell r="I11">
            <v>810379</v>
          </cell>
          <cell r="J11">
            <v>82061</v>
          </cell>
          <cell r="K11">
            <v>794835</v>
          </cell>
          <cell r="L11">
            <v>75882</v>
          </cell>
          <cell r="M11">
            <v>763879</v>
          </cell>
          <cell r="N11">
            <v>99052</v>
          </cell>
        </row>
        <row r="13">
          <cell r="C13">
            <v>6583472</v>
          </cell>
          <cell r="D13">
            <v>7013371</v>
          </cell>
          <cell r="E13">
            <v>25609219</v>
          </cell>
          <cell r="F13">
            <v>8750846</v>
          </cell>
          <cell r="G13">
            <v>4858362</v>
          </cell>
          <cell r="H13">
            <v>3744021</v>
          </cell>
          <cell r="I13">
            <v>4020985</v>
          </cell>
          <cell r="J13">
            <v>2596753</v>
          </cell>
          <cell r="K13">
            <v>2456707</v>
          </cell>
          <cell r="L13">
            <v>2824182</v>
          </cell>
          <cell r="M13">
            <v>2302356</v>
          </cell>
          <cell r="N13">
            <v>3732768</v>
          </cell>
        </row>
        <row r="15">
          <cell r="C15">
            <v>2736216</v>
          </cell>
          <cell r="D15">
            <v>2248402</v>
          </cell>
          <cell r="E15">
            <v>2610804</v>
          </cell>
          <cell r="F15">
            <v>2124860</v>
          </cell>
          <cell r="G15">
            <v>1906596</v>
          </cell>
          <cell r="H15">
            <v>1518539</v>
          </cell>
          <cell r="I15">
            <v>1781580</v>
          </cell>
          <cell r="J15">
            <v>1554494</v>
          </cell>
          <cell r="K15">
            <v>1612292</v>
          </cell>
          <cell r="L15">
            <v>1623239</v>
          </cell>
          <cell r="M15">
            <v>1548004</v>
          </cell>
          <cell r="N15">
            <v>1826774</v>
          </cell>
        </row>
        <row r="16">
          <cell r="C16">
            <v>128438454</v>
          </cell>
          <cell r="D16">
            <v>130552280</v>
          </cell>
          <cell r="E16">
            <v>129579532</v>
          </cell>
          <cell r="F16">
            <v>139197999</v>
          </cell>
          <cell r="G16">
            <v>105273283</v>
          </cell>
          <cell r="H16">
            <v>104224645</v>
          </cell>
          <cell r="I16">
            <v>108817944</v>
          </cell>
          <cell r="J16">
            <v>122323256</v>
          </cell>
          <cell r="K16">
            <v>121815496</v>
          </cell>
          <cell r="L16">
            <v>88370943</v>
          </cell>
          <cell r="M16">
            <v>98534423</v>
          </cell>
          <cell r="N16">
            <v>102654452</v>
          </cell>
        </row>
        <row r="17">
          <cell r="C17">
            <v>6303934</v>
          </cell>
          <cell r="D17">
            <v>7199527</v>
          </cell>
          <cell r="E17">
            <v>7792015</v>
          </cell>
          <cell r="F17">
            <v>6897213</v>
          </cell>
          <cell r="G17">
            <v>8140273</v>
          </cell>
          <cell r="H17">
            <v>7257528</v>
          </cell>
          <cell r="I17">
            <v>7181752</v>
          </cell>
          <cell r="J17">
            <v>8175039</v>
          </cell>
          <cell r="K17">
            <v>7521736</v>
          </cell>
          <cell r="L17">
            <v>6687484</v>
          </cell>
          <cell r="M17">
            <v>7183158</v>
          </cell>
          <cell r="N17">
            <v>7670916</v>
          </cell>
        </row>
        <row r="18">
          <cell r="C18">
            <v>1236312</v>
          </cell>
          <cell r="D18">
            <v>1233705</v>
          </cell>
          <cell r="E18">
            <v>2241847</v>
          </cell>
          <cell r="F18">
            <v>2586940</v>
          </cell>
          <cell r="G18">
            <v>2596710</v>
          </cell>
          <cell r="H18">
            <v>2701523</v>
          </cell>
          <cell r="I18">
            <v>3260249</v>
          </cell>
          <cell r="J18">
            <v>2657797</v>
          </cell>
          <cell r="K18">
            <v>2928723</v>
          </cell>
          <cell r="L18">
            <v>2875861</v>
          </cell>
          <cell r="M18">
            <v>2628299</v>
          </cell>
          <cell r="N18">
            <v>3397720</v>
          </cell>
        </row>
        <row r="19">
          <cell r="C19">
            <v>3727198</v>
          </cell>
          <cell r="D19">
            <v>3540986</v>
          </cell>
          <cell r="E19">
            <v>3487408</v>
          </cell>
          <cell r="F19">
            <v>3506845</v>
          </cell>
          <cell r="G19">
            <v>3485592</v>
          </cell>
          <cell r="H19">
            <v>3484325</v>
          </cell>
          <cell r="I19">
            <v>3532451</v>
          </cell>
          <cell r="J19">
            <v>3502283</v>
          </cell>
          <cell r="K19">
            <v>3475536</v>
          </cell>
          <cell r="L19">
            <v>3548677</v>
          </cell>
          <cell r="M19">
            <v>3490873</v>
          </cell>
          <cell r="N19">
            <v>3471521</v>
          </cell>
        </row>
        <row r="21">
          <cell r="C21">
            <v>162367351</v>
          </cell>
          <cell r="D21">
            <v>119719615</v>
          </cell>
          <cell r="E21">
            <v>111448499</v>
          </cell>
          <cell r="F21">
            <v>132155409</v>
          </cell>
          <cell r="G21">
            <v>121506887</v>
          </cell>
          <cell r="H21">
            <v>140063243</v>
          </cell>
          <cell r="I21">
            <v>124505088</v>
          </cell>
          <cell r="J21">
            <v>124224582</v>
          </cell>
          <cell r="K21">
            <v>141384537</v>
          </cell>
          <cell r="L21">
            <v>129094359</v>
          </cell>
          <cell r="M21">
            <v>119261299</v>
          </cell>
          <cell r="N21">
            <v>107092215</v>
          </cell>
        </row>
        <row r="23">
          <cell r="C23">
            <v>1755596</v>
          </cell>
          <cell r="D23">
            <v>1873668</v>
          </cell>
          <cell r="E23">
            <v>1854318</v>
          </cell>
          <cell r="F23">
            <v>1718758</v>
          </cell>
          <cell r="G23">
            <v>1966606</v>
          </cell>
          <cell r="H23">
            <v>1698070</v>
          </cell>
          <cell r="I23">
            <v>1428638</v>
          </cell>
          <cell r="J23">
            <v>2052376</v>
          </cell>
          <cell r="K23">
            <v>1903186</v>
          </cell>
          <cell r="L23">
            <v>1758730</v>
          </cell>
          <cell r="M23">
            <v>1728684</v>
          </cell>
          <cell r="N23">
            <v>2175354</v>
          </cell>
        </row>
        <row r="24">
          <cell r="C24">
            <v>773924</v>
          </cell>
          <cell r="D24">
            <v>827875</v>
          </cell>
          <cell r="E24">
            <v>714362</v>
          </cell>
          <cell r="F24">
            <v>844084</v>
          </cell>
          <cell r="G24">
            <v>779151</v>
          </cell>
          <cell r="H24">
            <v>699329</v>
          </cell>
          <cell r="I24">
            <v>724076</v>
          </cell>
          <cell r="J24">
            <v>773293</v>
          </cell>
          <cell r="K24">
            <v>730031</v>
          </cell>
          <cell r="L24">
            <v>843007</v>
          </cell>
          <cell r="M24">
            <v>683704</v>
          </cell>
          <cell r="N24">
            <v>745260</v>
          </cell>
        </row>
        <row r="25">
          <cell r="C25">
            <v>798605</v>
          </cell>
          <cell r="D25">
            <v>933880</v>
          </cell>
          <cell r="E25">
            <v>991944</v>
          </cell>
          <cell r="F25">
            <v>958885</v>
          </cell>
          <cell r="G25">
            <v>972765</v>
          </cell>
          <cell r="H25">
            <v>1035138</v>
          </cell>
          <cell r="I25">
            <v>958752</v>
          </cell>
          <cell r="J25">
            <v>1133522</v>
          </cell>
          <cell r="K25">
            <v>1095452</v>
          </cell>
          <cell r="L25">
            <v>1123820</v>
          </cell>
          <cell r="M25">
            <v>981799</v>
          </cell>
          <cell r="N25">
            <v>980270</v>
          </cell>
        </row>
        <row r="29">
          <cell r="C29">
            <v>39956962</v>
          </cell>
          <cell r="D29">
            <v>101121889</v>
          </cell>
          <cell r="E29">
            <v>19193448</v>
          </cell>
          <cell r="F29">
            <v>16131578</v>
          </cell>
          <cell r="G29">
            <v>13843719</v>
          </cell>
          <cell r="H29">
            <v>12903003</v>
          </cell>
          <cell r="I29">
            <v>12664106</v>
          </cell>
          <cell r="J29">
            <v>13128677</v>
          </cell>
          <cell r="K29">
            <v>12857263</v>
          </cell>
          <cell r="L29">
            <v>12373954</v>
          </cell>
          <cell r="M29">
            <v>10533857</v>
          </cell>
          <cell r="N29">
            <v>10837788</v>
          </cell>
        </row>
        <row r="30">
          <cell r="C30">
            <v>22498849</v>
          </cell>
          <cell r="D30">
            <v>20180636</v>
          </cell>
          <cell r="E30">
            <v>29958257</v>
          </cell>
          <cell r="F30">
            <v>22480041</v>
          </cell>
          <cell r="G30">
            <v>12773499</v>
          </cell>
          <cell r="H30">
            <v>9761161</v>
          </cell>
          <cell r="I30">
            <v>11896709</v>
          </cell>
          <cell r="J30">
            <v>11377289</v>
          </cell>
          <cell r="K30">
            <v>10051615</v>
          </cell>
          <cell r="L30">
            <v>9351884</v>
          </cell>
          <cell r="M30">
            <v>10041487</v>
          </cell>
          <cell r="N30">
            <v>10484588</v>
          </cell>
        </row>
        <row r="31">
          <cell r="C31">
            <v>291712</v>
          </cell>
          <cell r="D31">
            <v>412249</v>
          </cell>
          <cell r="E31">
            <v>231264</v>
          </cell>
          <cell r="F31">
            <v>304065</v>
          </cell>
          <cell r="G31">
            <v>233047</v>
          </cell>
          <cell r="H31">
            <v>333859</v>
          </cell>
          <cell r="I31">
            <v>212468</v>
          </cell>
          <cell r="J31">
            <v>248847</v>
          </cell>
          <cell r="K31">
            <v>300571</v>
          </cell>
          <cell r="L31">
            <v>221833</v>
          </cell>
          <cell r="M31">
            <v>326356</v>
          </cell>
          <cell r="N31">
            <v>527807</v>
          </cell>
        </row>
        <row r="32">
          <cell r="C32">
            <v>2141489</v>
          </cell>
          <cell r="D32">
            <v>1874560</v>
          </cell>
          <cell r="E32">
            <v>5859837</v>
          </cell>
          <cell r="F32">
            <v>7017599</v>
          </cell>
          <cell r="G32">
            <v>8692615</v>
          </cell>
          <cell r="H32">
            <v>7943502</v>
          </cell>
          <cell r="I32">
            <v>2607233</v>
          </cell>
          <cell r="J32">
            <v>5777152</v>
          </cell>
          <cell r="K32">
            <v>6228400</v>
          </cell>
          <cell r="L32">
            <v>5025286</v>
          </cell>
          <cell r="M32">
            <v>11106617</v>
          </cell>
          <cell r="N32">
            <v>16710788</v>
          </cell>
        </row>
        <row r="33">
          <cell r="C33">
            <v>754031</v>
          </cell>
          <cell r="D33">
            <v>614101</v>
          </cell>
          <cell r="E33">
            <v>559191</v>
          </cell>
          <cell r="F33">
            <v>559476</v>
          </cell>
          <cell r="G33">
            <v>580764</v>
          </cell>
          <cell r="H33">
            <v>590622</v>
          </cell>
          <cell r="I33">
            <v>541962</v>
          </cell>
          <cell r="J33">
            <v>535943</v>
          </cell>
          <cell r="K33">
            <v>532825</v>
          </cell>
          <cell r="L33">
            <v>582254</v>
          </cell>
          <cell r="M33">
            <v>532008</v>
          </cell>
          <cell r="N33">
            <v>544456</v>
          </cell>
        </row>
        <row r="34">
          <cell r="C34">
            <v>2576078</v>
          </cell>
          <cell r="D34">
            <v>2599989</v>
          </cell>
          <cell r="E34">
            <v>2479975</v>
          </cell>
          <cell r="F34">
            <v>3107252</v>
          </cell>
          <cell r="G34">
            <v>3131969</v>
          </cell>
          <cell r="H34">
            <v>2709870</v>
          </cell>
          <cell r="I34">
            <v>3273862</v>
          </cell>
          <cell r="J34">
            <v>3177374</v>
          </cell>
          <cell r="K34">
            <v>2893064</v>
          </cell>
          <cell r="L34">
            <v>3083831</v>
          </cell>
          <cell r="M34">
            <v>2942535</v>
          </cell>
          <cell r="N34">
            <v>3085263</v>
          </cell>
        </row>
        <row r="35">
          <cell r="C35">
            <v>94447</v>
          </cell>
          <cell r="D35">
            <v>83079</v>
          </cell>
          <cell r="E35">
            <v>84083</v>
          </cell>
          <cell r="F35">
            <v>81416</v>
          </cell>
          <cell r="G35">
            <v>74702</v>
          </cell>
          <cell r="H35">
            <v>79664</v>
          </cell>
          <cell r="I35">
            <v>77428</v>
          </cell>
          <cell r="J35">
            <v>82293</v>
          </cell>
          <cell r="K35">
            <v>74156</v>
          </cell>
          <cell r="L35">
            <v>80502</v>
          </cell>
          <cell r="M35">
            <v>69155</v>
          </cell>
          <cell r="N35">
            <v>83654</v>
          </cell>
        </row>
        <row r="36">
          <cell r="C36">
            <v>828685</v>
          </cell>
          <cell r="D36">
            <v>681507</v>
          </cell>
          <cell r="E36">
            <v>582349</v>
          </cell>
          <cell r="F36">
            <v>543066</v>
          </cell>
          <cell r="G36">
            <v>563879</v>
          </cell>
          <cell r="H36">
            <v>593778</v>
          </cell>
          <cell r="I36">
            <v>706639</v>
          </cell>
          <cell r="J36">
            <v>554544</v>
          </cell>
          <cell r="K36">
            <v>595908</v>
          </cell>
          <cell r="L36">
            <v>648857</v>
          </cell>
          <cell r="M36">
            <v>454765</v>
          </cell>
          <cell r="N36">
            <v>371555</v>
          </cell>
        </row>
        <row r="37">
          <cell r="C37">
            <v>5627</v>
          </cell>
          <cell r="D37">
            <v>5189</v>
          </cell>
          <cell r="E37">
            <v>5308</v>
          </cell>
          <cell r="F37">
            <v>4669</v>
          </cell>
          <cell r="G37">
            <v>5627</v>
          </cell>
          <cell r="H37">
            <v>5308</v>
          </cell>
          <cell r="I37">
            <v>5308</v>
          </cell>
          <cell r="J37">
            <v>4988</v>
          </cell>
          <cell r="K37">
            <v>4988</v>
          </cell>
          <cell r="L37">
            <v>5159</v>
          </cell>
          <cell r="M37">
            <v>5122</v>
          </cell>
          <cell r="N37">
            <v>8207</v>
          </cell>
        </row>
        <row r="38">
          <cell r="C38">
            <v>39688486</v>
          </cell>
          <cell r="D38">
            <v>41842863</v>
          </cell>
          <cell r="E38">
            <v>44551475</v>
          </cell>
          <cell r="F38">
            <v>46028570</v>
          </cell>
          <cell r="G38">
            <v>44551475</v>
          </cell>
          <cell r="H38">
            <v>42319276</v>
          </cell>
          <cell r="I38">
            <v>44576717</v>
          </cell>
          <cell r="J38">
            <v>43934664</v>
          </cell>
          <cell r="K38">
            <v>46379306</v>
          </cell>
          <cell r="L38">
            <v>44309589</v>
          </cell>
          <cell r="M38">
            <v>41972746</v>
          </cell>
          <cell r="N38">
            <v>45687302</v>
          </cell>
        </row>
        <row r="39">
          <cell r="C39">
            <v>1201799</v>
          </cell>
          <cell r="D39">
            <v>795295</v>
          </cell>
          <cell r="E39">
            <v>1139972</v>
          </cell>
          <cell r="F39">
            <v>1109705</v>
          </cell>
          <cell r="G39">
            <v>956619</v>
          </cell>
          <cell r="H39">
            <v>1093219</v>
          </cell>
          <cell r="I39">
            <v>1147097</v>
          </cell>
          <cell r="J39">
            <v>965108</v>
          </cell>
          <cell r="K39">
            <v>1144457</v>
          </cell>
          <cell r="L39">
            <v>948559</v>
          </cell>
          <cell r="M39">
            <v>1028525</v>
          </cell>
          <cell r="N39">
            <v>1102606</v>
          </cell>
        </row>
        <row r="40">
          <cell r="C40">
            <v>509113</v>
          </cell>
          <cell r="D40">
            <v>662670</v>
          </cell>
          <cell r="E40">
            <v>625975</v>
          </cell>
          <cell r="F40">
            <v>650168</v>
          </cell>
          <cell r="G40">
            <v>436557</v>
          </cell>
          <cell r="H40">
            <v>778165</v>
          </cell>
          <cell r="I40">
            <v>791620</v>
          </cell>
          <cell r="J40">
            <v>719459</v>
          </cell>
          <cell r="K40">
            <v>563922</v>
          </cell>
          <cell r="L40">
            <v>638278</v>
          </cell>
          <cell r="M40">
            <v>581083</v>
          </cell>
          <cell r="N40">
            <v>670044</v>
          </cell>
        </row>
        <row r="41">
          <cell r="C41">
            <v>636779</v>
          </cell>
          <cell r="D41">
            <v>546612</v>
          </cell>
          <cell r="E41">
            <v>557121</v>
          </cell>
          <cell r="F41">
            <v>647641</v>
          </cell>
          <cell r="G41">
            <v>550012</v>
          </cell>
          <cell r="H41">
            <v>522623</v>
          </cell>
          <cell r="I41">
            <v>599261</v>
          </cell>
          <cell r="J41">
            <v>530864</v>
          </cell>
          <cell r="K41">
            <v>467077</v>
          </cell>
          <cell r="L41">
            <v>629243</v>
          </cell>
          <cell r="M41">
            <v>530078</v>
          </cell>
          <cell r="N41">
            <v>791344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37854</v>
          </cell>
          <cell r="D43">
            <v>102347</v>
          </cell>
          <cell r="E43">
            <v>91834</v>
          </cell>
          <cell r="F43">
            <v>91130</v>
          </cell>
          <cell r="G43">
            <v>67995</v>
          </cell>
          <cell r="H43">
            <v>24536</v>
          </cell>
          <cell r="I43">
            <v>25238</v>
          </cell>
          <cell r="J43">
            <v>28740</v>
          </cell>
          <cell r="K43">
            <v>27870</v>
          </cell>
          <cell r="L43">
            <v>27293</v>
          </cell>
          <cell r="M43">
            <v>28041</v>
          </cell>
          <cell r="N43">
            <v>29841</v>
          </cell>
        </row>
        <row r="44">
          <cell r="C44">
            <v>10379</v>
          </cell>
          <cell r="D44">
            <v>11600</v>
          </cell>
          <cell r="E44">
            <v>7805</v>
          </cell>
          <cell r="F44">
            <v>8123</v>
          </cell>
          <cell r="G44">
            <v>8471</v>
          </cell>
          <cell r="H44">
            <v>13320</v>
          </cell>
          <cell r="I44">
            <v>10021</v>
          </cell>
          <cell r="J44">
            <v>7552</v>
          </cell>
          <cell r="K44">
            <v>6117</v>
          </cell>
          <cell r="L44">
            <v>8031</v>
          </cell>
          <cell r="M44">
            <v>9421</v>
          </cell>
          <cell r="N44">
            <v>8180</v>
          </cell>
        </row>
        <row r="45">
          <cell r="C45">
            <v>4938</v>
          </cell>
          <cell r="D45">
            <v>4238</v>
          </cell>
          <cell r="E45">
            <v>4319</v>
          </cell>
          <cell r="F45">
            <v>5022</v>
          </cell>
          <cell r="G45">
            <v>4264</v>
          </cell>
          <cell r="H45">
            <v>4053</v>
          </cell>
          <cell r="I45">
            <v>4646</v>
          </cell>
          <cell r="J45">
            <v>4116</v>
          </cell>
          <cell r="K45">
            <v>3622</v>
          </cell>
          <cell r="L45">
            <v>4879</v>
          </cell>
          <cell r="M45">
            <v>4110</v>
          </cell>
          <cell r="N45">
            <v>6135</v>
          </cell>
        </row>
        <row r="46">
          <cell r="C46">
            <v>830441</v>
          </cell>
          <cell r="D46">
            <v>1727419</v>
          </cell>
          <cell r="E46">
            <v>469720</v>
          </cell>
          <cell r="F46">
            <v>496599</v>
          </cell>
          <cell r="G46">
            <v>317860</v>
          </cell>
          <cell r="H46">
            <v>118752</v>
          </cell>
          <cell r="I46">
            <v>117432</v>
          </cell>
          <cell r="J46">
            <v>122374</v>
          </cell>
          <cell r="K46">
            <v>130120</v>
          </cell>
          <cell r="L46">
            <v>113987</v>
          </cell>
          <cell r="M46">
            <v>98123</v>
          </cell>
          <cell r="N46">
            <v>100974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1007103</v>
          </cell>
          <cell r="D48">
            <v>987735</v>
          </cell>
          <cell r="E48">
            <v>855604</v>
          </cell>
          <cell r="F48">
            <v>929634</v>
          </cell>
          <cell r="G48">
            <v>154939</v>
          </cell>
          <cell r="H48">
            <v>147020</v>
          </cell>
          <cell r="I48">
            <v>147592</v>
          </cell>
          <cell r="J48">
            <v>158616</v>
          </cell>
          <cell r="K48">
            <v>147592</v>
          </cell>
          <cell r="L48">
            <v>143584</v>
          </cell>
          <cell r="M48">
            <v>154499</v>
          </cell>
          <cell r="N48">
            <v>168331</v>
          </cell>
        </row>
        <row r="49">
          <cell r="C49">
            <v>678352</v>
          </cell>
          <cell r="D49">
            <v>715464</v>
          </cell>
          <cell r="E49">
            <v>743301</v>
          </cell>
          <cell r="F49">
            <v>756636</v>
          </cell>
          <cell r="G49">
            <v>733050</v>
          </cell>
          <cell r="H49">
            <v>734860</v>
          </cell>
          <cell r="I49">
            <v>834823</v>
          </cell>
          <cell r="J49">
            <v>708753</v>
          </cell>
          <cell r="K49">
            <v>700603</v>
          </cell>
          <cell r="L49">
            <v>696147</v>
          </cell>
          <cell r="M49">
            <v>698212</v>
          </cell>
          <cell r="N49">
            <v>783893</v>
          </cell>
        </row>
        <row r="50">
          <cell r="C50">
            <v>73338</v>
          </cell>
          <cell r="D50">
            <v>77350</v>
          </cell>
          <cell r="E50">
            <v>80360</v>
          </cell>
          <cell r="F50">
            <v>81801</v>
          </cell>
          <cell r="G50">
            <v>79250</v>
          </cell>
          <cell r="H50">
            <v>79447</v>
          </cell>
          <cell r="I50">
            <v>90253</v>
          </cell>
          <cell r="J50">
            <v>76625</v>
          </cell>
          <cell r="K50">
            <v>75744</v>
          </cell>
          <cell r="L50">
            <v>75263</v>
          </cell>
          <cell r="M50">
            <v>75484</v>
          </cell>
          <cell r="N50">
            <v>84747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4">
          <cell r="C54">
            <v>857513</v>
          </cell>
          <cell r="D54">
            <v>915185</v>
          </cell>
          <cell r="E54">
            <v>905733</v>
          </cell>
          <cell r="F54">
            <v>839519</v>
          </cell>
          <cell r="G54">
            <v>960579</v>
          </cell>
          <cell r="H54">
            <v>829415</v>
          </cell>
          <cell r="I54">
            <v>697813</v>
          </cell>
          <cell r="J54">
            <v>1002476</v>
          </cell>
          <cell r="K54">
            <v>929603</v>
          </cell>
          <cell r="L54">
            <v>859043</v>
          </cell>
          <cell r="M54">
            <v>844369</v>
          </cell>
          <cell r="N54">
            <v>1062552</v>
          </cell>
        </row>
        <row r="55">
          <cell r="C55">
            <v>2222148</v>
          </cell>
          <cell r="D55">
            <v>2377057</v>
          </cell>
          <cell r="E55">
            <v>2051129</v>
          </cell>
          <cell r="F55">
            <v>2423605</v>
          </cell>
          <cell r="G55">
            <v>2237157</v>
          </cell>
          <cell r="H55">
            <v>2007968</v>
          </cell>
          <cell r="I55">
            <v>2079019</v>
          </cell>
          <cell r="J55">
            <v>2220339</v>
          </cell>
          <cell r="K55">
            <v>2096128</v>
          </cell>
          <cell r="L55">
            <v>2420508</v>
          </cell>
          <cell r="M55">
            <v>1963102</v>
          </cell>
          <cell r="N55">
            <v>2139842</v>
          </cell>
        </row>
        <row r="56">
          <cell r="C56">
            <v>545474</v>
          </cell>
          <cell r="D56">
            <v>637870</v>
          </cell>
          <cell r="E56">
            <v>677532</v>
          </cell>
          <cell r="F56">
            <v>654951</v>
          </cell>
          <cell r="G56">
            <v>664430</v>
          </cell>
          <cell r="H56">
            <v>707035</v>
          </cell>
          <cell r="I56">
            <v>654862</v>
          </cell>
          <cell r="J56">
            <v>774235</v>
          </cell>
          <cell r="K56">
            <v>748231</v>
          </cell>
          <cell r="L56">
            <v>767606</v>
          </cell>
          <cell r="M56">
            <v>670602</v>
          </cell>
          <cell r="N56">
            <v>669557</v>
          </cell>
        </row>
        <row r="60">
          <cell r="C60">
            <v>97983</v>
          </cell>
          <cell r="D60">
            <v>94926</v>
          </cell>
          <cell r="E60">
            <v>89830</v>
          </cell>
          <cell r="F60">
            <v>82952</v>
          </cell>
          <cell r="G60">
            <v>83482</v>
          </cell>
          <cell r="H60">
            <v>102432</v>
          </cell>
          <cell r="I60">
            <v>76050</v>
          </cell>
          <cell r="J60">
            <v>80125</v>
          </cell>
          <cell r="K60">
            <v>74935</v>
          </cell>
          <cell r="L60">
            <v>82322</v>
          </cell>
          <cell r="M60">
            <v>95684</v>
          </cell>
          <cell r="N60">
            <v>74221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5026909</v>
          </cell>
          <cell r="D63">
            <v>4934678</v>
          </cell>
          <cell r="E63">
            <v>6646636</v>
          </cell>
          <cell r="F63">
            <v>5979146</v>
          </cell>
          <cell r="G63">
            <v>5439654</v>
          </cell>
          <cell r="H63">
            <v>5461670</v>
          </cell>
          <cell r="I63">
            <v>6246602</v>
          </cell>
          <cell r="J63">
            <v>5923171</v>
          </cell>
          <cell r="K63">
            <v>5135044</v>
          </cell>
          <cell r="L63">
            <v>6222433</v>
          </cell>
          <cell r="M63">
            <v>5912057</v>
          </cell>
          <cell r="N63">
            <v>6522670</v>
          </cell>
        </row>
        <row r="64">
          <cell r="C64">
            <v>5889195</v>
          </cell>
          <cell r="D64">
            <v>6023899</v>
          </cell>
          <cell r="E64">
            <v>5956477</v>
          </cell>
          <cell r="F64">
            <v>5757583</v>
          </cell>
          <cell r="G64">
            <v>5713712</v>
          </cell>
          <cell r="H64">
            <v>6056240</v>
          </cell>
          <cell r="I64">
            <v>6649054</v>
          </cell>
          <cell r="J64">
            <v>5745631</v>
          </cell>
          <cell r="K64">
            <v>6169080</v>
          </cell>
          <cell r="L64">
            <v>5680669</v>
          </cell>
          <cell r="M64">
            <v>5015229</v>
          </cell>
          <cell r="N64">
            <v>5648540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70">
          <cell r="C70">
            <v>3908925</v>
          </cell>
          <cell r="D70">
            <v>4172923</v>
          </cell>
          <cell r="E70">
            <v>3799833</v>
          </cell>
          <cell r="F70">
            <v>5139783</v>
          </cell>
          <cell r="G70">
            <v>4401835</v>
          </cell>
          <cell r="H70">
            <v>5435810</v>
          </cell>
          <cell r="I70">
            <v>4300418</v>
          </cell>
          <cell r="J70">
            <v>4397889</v>
          </cell>
          <cell r="K70">
            <v>5370645</v>
          </cell>
          <cell r="L70">
            <v>5000836</v>
          </cell>
          <cell r="M70">
            <v>3782931</v>
          </cell>
          <cell r="N70">
            <v>5890076</v>
          </cell>
        </row>
        <row r="71">
          <cell r="C71">
            <v>560104</v>
          </cell>
          <cell r="D71">
            <v>544777</v>
          </cell>
          <cell r="E71">
            <v>549491</v>
          </cell>
          <cell r="F71">
            <v>702789</v>
          </cell>
          <cell r="G71">
            <v>531333</v>
          </cell>
          <cell r="H71">
            <v>558933</v>
          </cell>
          <cell r="I71">
            <v>670950</v>
          </cell>
          <cell r="J71">
            <v>588404</v>
          </cell>
          <cell r="K71">
            <v>512940</v>
          </cell>
          <cell r="L71">
            <v>615524</v>
          </cell>
          <cell r="M71">
            <v>672129</v>
          </cell>
          <cell r="N71">
            <v>591350</v>
          </cell>
        </row>
        <row r="72">
          <cell r="C72">
            <v>14576843</v>
          </cell>
          <cell r="D72">
            <v>19421325</v>
          </cell>
          <cell r="E72">
            <v>20112995</v>
          </cell>
          <cell r="F72">
            <v>18064707</v>
          </cell>
          <cell r="G72">
            <v>16289452</v>
          </cell>
          <cell r="H72">
            <v>18675772</v>
          </cell>
          <cell r="I72">
            <v>16667680</v>
          </cell>
          <cell r="J72">
            <v>17032224</v>
          </cell>
          <cell r="K72">
            <v>14467374</v>
          </cell>
          <cell r="L72">
            <v>19016583</v>
          </cell>
          <cell r="M72">
            <v>18382215</v>
          </cell>
          <cell r="N72">
            <v>21101643</v>
          </cell>
        </row>
        <row r="73">
          <cell r="C73">
            <v>190887</v>
          </cell>
          <cell r="D73">
            <v>146517</v>
          </cell>
          <cell r="E73">
            <v>149353</v>
          </cell>
          <cell r="F73">
            <v>181347</v>
          </cell>
          <cell r="G73">
            <v>132563</v>
          </cell>
          <cell r="H73">
            <v>88805</v>
          </cell>
          <cell r="I73">
            <v>93947</v>
          </cell>
          <cell r="J73">
            <v>82939</v>
          </cell>
          <cell r="K73">
            <v>89959</v>
          </cell>
          <cell r="L73">
            <v>83047</v>
          </cell>
          <cell r="M73">
            <v>88879</v>
          </cell>
          <cell r="N73">
            <v>101722</v>
          </cell>
        </row>
        <row r="74">
          <cell r="C74">
            <v>23288230</v>
          </cell>
          <cell r="D74">
            <v>20082012</v>
          </cell>
          <cell r="E74">
            <v>19456791</v>
          </cell>
          <cell r="F74">
            <v>16656988</v>
          </cell>
          <cell r="G74">
            <v>18813842</v>
          </cell>
          <cell r="H74">
            <v>18194455</v>
          </cell>
          <cell r="I74">
            <v>19068778</v>
          </cell>
          <cell r="J74">
            <v>18016944</v>
          </cell>
          <cell r="K74">
            <v>17007075</v>
          </cell>
          <cell r="L74">
            <v>17860751</v>
          </cell>
          <cell r="M74">
            <v>17224085</v>
          </cell>
          <cell r="N74">
            <v>18745172</v>
          </cell>
        </row>
        <row r="75">
          <cell r="C75">
            <v>69551606</v>
          </cell>
          <cell r="D75">
            <v>75932610</v>
          </cell>
          <cell r="E75">
            <v>75060554</v>
          </cell>
          <cell r="F75">
            <v>77293232</v>
          </cell>
          <cell r="G75">
            <v>73404456</v>
          </cell>
          <cell r="H75">
            <v>76528050</v>
          </cell>
          <cell r="I75">
            <v>73601141</v>
          </cell>
          <cell r="J75">
            <v>72846737</v>
          </cell>
          <cell r="K75">
            <v>77194441</v>
          </cell>
          <cell r="L75">
            <v>76178691</v>
          </cell>
          <cell r="M75">
            <v>73835545</v>
          </cell>
          <cell r="N75">
            <v>76673539</v>
          </cell>
        </row>
        <row r="80">
          <cell r="C80">
            <v>489186523</v>
          </cell>
          <cell r="D80">
            <v>600524265</v>
          </cell>
          <cell r="E80">
            <v>552727370</v>
          </cell>
          <cell r="F80">
            <v>630009655</v>
          </cell>
          <cell r="G80">
            <v>746388722</v>
          </cell>
          <cell r="H80">
            <v>849106456</v>
          </cell>
          <cell r="I80">
            <v>617752854</v>
          </cell>
          <cell r="J80">
            <v>682818875</v>
          </cell>
          <cell r="K80">
            <v>626336150</v>
          </cell>
          <cell r="L80">
            <v>519877618</v>
          </cell>
          <cell r="M80">
            <v>616270517</v>
          </cell>
          <cell r="N80">
            <v>429252457</v>
          </cell>
        </row>
        <row r="81">
          <cell r="C81">
            <v>28182363</v>
          </cell>
          <cell r="D81">
            <v>39545124</v>
          </cell>
          <cell r="E81">
            <v>31832993</v>
          </cell>
          <cell r="F81">
            <v>36273114</v>
          </cell>
          <cell r="G81">
            <v>42959473</v>
          </cell>
          <cell r="H81">
            <v>32816045</v>
          </cell>
          <cell r="I81">
            <v>35568920</v>
          </cell>
          <cell r="J81">
            <v>39307177</v>
          </cell>
          <cell r="K81">
            <v>36062059</v>
          </cell>
          <cell r="L81">
            <v>36545620</v>
          </cell>
          <cell r="M81">
            <v>35483755</v>
          </cell>
          <cell r="N81">
            <v>32700528</v>
          </cell>
        </row>
        <row r="82">
          <cell r="C82">
            <v>60659730</v>
          </cell>
          <cell r="D82">
            <v>21810525</v>
          </cell>
          <cell r="E82">
            <v>21810525</v>
          </cell>
          <cell r="F82">
            <v>78024917</v>
          </cell>
          <cell r="G82">
            <v>21810525</v>
          </cell>
          <cell r="H82">
            <v>21810525</v>
          </cell>
          <cell r="I82">
            <v>85264672</v>
          </cell>
          <cell r="J82">
            <v>21810525</v>
          </cell>
          <cell r="K82">
            <v>21810525</v>
          </cell>
          <cell r="L82">
            <v>73377495</v>
          </cell>
          <cell r="M82">
            <v>21810525</v>
          </cell>
          <cell r="N82">
            <v>21810525</v>
          </cell>
        </row>
        <row r="83">
          <cell r="C83">
            <v>29812930</v>
          </cell>
          <cell r="D83">
            <v>37968331</v>
          </cell>
          <cell r="E83">
            <v>29314705</v>
          </cell>
          <cell r="F83">
            <v>29732760</v>
          </cell>
          <cell r="G83">
            <v>32796804</v>
          </cell>
          <cell r="H83">
            <v>32315786</v>
          </cell>
          <cell r="I83">
            <v>33598891</v>
          </cell>
          <cell r="J83">
            <v>34399805</v>
          </cell>
          <cell r="K83">
            <v>33973929</v>
          </cell>
          <cell r="L83">
            <v>33191395</v>
          </cell>
          <cell r="M83">
            <v>31756554</v>
          </cell>
          <cell r="N83">
            <v>32209418</v>
          </cell>
        </row>
        <row r="84">
          <cell r="C84">
            <v>4487445</v>
          </cell>
          <cell r="D84">
            <v>4487445</v>
          </cell>
          <cell r="E84">
            <v>4487445</v>
          </cell>
          <cell r="F84">
            <v>4487445</v>
          </cell>
          <cell r="G84">
            <v>4487445</v>
          </cell>
          <cell r="H84">
            <v>4487445</v>
          </cell>
          <cell r="I84">
            <v>4487445</v>
          </cell>
          <cell r="J84">
            <v>4487445</v>
          </cell>
          <cell r="K84">
            <v>4487445</v>
          </cell>
          <cell r="L84">
            <v>4487445</v>
          </cell>
          <cell r="M84">
            <v>4487445</v>
          </cell>
          <cell r="N84">
            <v>4487445</v>
          </cell>
        </row>
        <row r="85">
          <cell r="C85">
            <v>5247634</v>
          </cell>
          <cell r="D85">
            <v>5247634</v>
          </cell>
          <cell r="E85">
            <v>5247634</v>
          </cell>
          <cell r="F85">
            <v>5247634</v>
          </cell>
          <cell r="G85">
            <v>5247634</v>
          </cell>
          <cell r="H85">
            <v>5247634</v>
          </cell>
          <cell r="I85">
            <v>5247634</v>
          </cell>
          <cell r="J85">
            <v>5247634</v>
          </cell>
          <cell r="K85">
            <v>5247634</v>
          </cell>
          <cell r="L85">
            <v>5247634</v>
          </cell>
          <cell r="M85">
            <v>5247634</v>
          </cell>
          <cell r="N85">
            <v>5018574</v>
          </cell>
        </row>
        <row r="86">
          <cell r="C86">
            <v>28916021</v>
          </cell>
          <cell r="D86">
            <v>26828043</v>
          </cell>
          <cell r="E86">
            <v>30107536</v>
          </cell>
          <cell r="F86">
            <v>28871161</v>
          </cell>
          <cell r="G86">
            <v>30183739</v>
          </cell>
          <cell r="H86">
            <v>29853229</v>
          </cell>
          <cell r="I86">
            <v>30364068</v>
          </cell>
          <cell r="J86">
            <v>30507512</v>
          </cell>
          <cell r="K86">
            <v>28571138</v>
          </cell>
          <cell r="L86">
            <v>30210576</v>
          </cell>
          <cell r="M86">
            <v>29856152</v>
          </cell>
          <cell r="N86">
            <v>31521402</v>
          </cell>
        </row>
        <row r="87">
          <cell r="C87">
            <v>31279035</v>
          </cell>
          <cell r="D87">
            <v>52167702</v>
          </cell>
          <cell r="E87">
            <v>25348769</v>
          </cell>
          <cell r="F87">
            <v>30428310</v>
          </cell>
          <cell r="G87">
            <v>26645973</v>
          </cell>
          <cell r="H87">
            <v>23537376</v>
          </cell>
          <cell r="I87">
            <v>32861824</v>
          </cell>
          <cell r="J87">
            <v>45066266</v>
          </cell>
          <cell r="K87">
            <v>35086847</v>
          </cell>
          <cell r="L87">
            <v>34725507</v>
          </cell>
          <cell r="M87">
            <v>42926149</v>
          </cell>
          <cell r="N87">
            <v>44937319</v>
          </cell>
        </row>
        <row r="89">
          <cell r="C89">
            <v>410973320</v>
          </cell>
          <cell r="D89">
            <v>392587617</v>
          </cell>
          <cell r="E89">
            <v>399533284</v>
          </cell>
          <cell r="F89">
            <v>355925718</v>
          </cell>
          <cell r="G89">
            <v>510780947</v>
          </cell>
          <cell r="H89">
            <v>386471184</v>
          </cell>
          <cell r="I89">
            <v>539855751</v>
          </cell>
          <cell r="J89">
            <v>304818378</v>
          </cell>
          <cell r="K89">
            <v>431423104</v>
          </cell>
          <cell r="L89">
            <v>369038322</v>
          </cell>
          <cell r="M89">
            <v>653752865</v>
          </cell>
          <cell r="N89">
            <v>701336850</v>
          </cell>
        </row>
        <row r="90">
          <cell r="C90">
            <v>139472865</v>
          </cell>
          <cell r="D90">
            <v>122900603</v>
          </cell>
          <cell r="E90">
            <v>153303155</v>
          </cell>
          <cell r="F90">
            <v>108452011</v>
          </cell>
          <cell r="G90">
            <v>127156997</v>
          </cell>
          <cell r="H90">
            <v>117448119</v>
          </cell>
          <cell r="I90">
            <v>113743948</v>
          </cell>
          <cell r="J90">
            <v>114927895</v>
          </cell>
          <cell r="K90">
            <v>114047863</v>
          </cell>
          <cell r="L90">
            <v>136644252</v>
          </cell>
          <cell r="M90">
            <v>166435445</v>
          </cell>
          <cell r="N90">
            <v>151349334</v>
          </cell>
        </row>
        <row r="92">
          <cell r="C92">
            <v>9429060</v>
          </cell>
          <cell r="D92">
            <v>9429060</v>
          </cell>
          <cell r="E92">
            <v>9429060</v>
          </cell>
          <cell r="F92">
            <v>9429060</v>
          </cell>
          <cell r="G92">
            <v>9429060</v>
          </cell>
          <cell r="H92">
            <v>9429060</v>
          </cell>
          <cell r="I92">
            <v>9429060</v>
          </cell>
          <cell r="J92">
            <v>9429060</v>
          </cell>
          <cell r="K92">
            <v>9429060</v>
          </cell>
          <cell r="L92">
            <v>11174742</v>
          </cell>
          <cell r="M92">
            <v>0</v>
          </cell>
          <cell r="N92">
            <v>0</v>
          </cell>
        </row>
        <row r="93">
          <cell r="C93">
            <v>68359145</v>
          </cell>
          <cell r="D93">
            <v>68359145</v>
          </cell>
          <cell r="E93">
            <v>68359145</v>
          </cell>
          <cell r="F93">
            <v>68359145</v>
          </cell>
          <cell r="G93">
            <v>68359145</v>
          </cell>
          <cell r="H93">
            <v>68359145</v>
          </cell>
          <cell r="I93">
            <v>68359145</v>
          </cell>
          <cell r="J93">
            <v>68359145</v>
          </cell>
          <cell r="K93">
            <v>68359145</v>
          </cell>
          <cell r="L93">
            <v>81015080</v>
          </cell>
          <cell r="M93">
            <v>0</v>
          </cell>
          <cell r="N93">
            <v>0</v>
          </cell>
        </row>
        <row r="94">
          <cell r="C94">
            <v>82539208</v>
          </cell>
          <cell r="D94">
            <v>82539208</v>
          </cell>
          <cell r="E94">
            <v>82539208</v>
          </cell>
          <cell r="F94">
            <v>82539208</v>
          </cell>
          <cell r="G94">
            <v>82539208</v>
          </cell>
          <cell r="H94">
            <v>82539208</v>
          </cell>
          <cell r="I94">
            <v>82539208</v>
          </cell>
          <cell r="J94">
            <v>82539208</v>
          </cell>
          <cell r="K94">
            <v>82539208</v>
          </cell>
          <cell r="L94">
            <v>82539208</v>
          </cell>
          <cell r="M94">
            <v>82539208</v>
          </cell>
          <cell r="N94">
            <v>70796639</v>
          </cell>
        </row>
        <row r="96">
          <cell r="C96">
            <v>9909581</v>
          </cell>
          <cell r="D96">
            <v>9909581</v>
          </cell>
          <cell r="E96">
            <v>9909581</v>
          </cell>
          <cell r="F96">
            <v>9909581</v>
          </cell>
          <cell r="G96">
            <v>9909581</v>
          </cell>
          <cell r="H96">
            <v>9909581</v>
          </cell>
          <cell r="I96">
            <v>9909580</v>
          </cell>
          <cell r="J96">
            <v>9909580</v>
          </cell>
          <cell r="K96">
            <v>9909580</v>
          </cell>
          <cell r="L96">
            <v>9909580</v>
          </cell>
          <cell r="M96">
            <v>9909580</v>
          </cell>
          <cell r="N96">
            <v>3031811</v>
          </cell>
        </row>
        <row r="97">
          <cell r="C97">
            <v>26557115</v>
          </cell>
          <cell r="D97">
            <v>26557115</v>
          </cell>
          <cell r="E97">
            <v>26716378</v>
          </cell>
          <cell r="F97">
            <v>26557115</v>
          </cell>
          <cell r="G97">
            <v>26557115</v>
          </cell>
          <cell r="H97">
            <v>26557115</v>
          </cell>
          <cell r="I97">
            <v>26503921</v>
          </cell>
          <cell r="J97">
            <v>26503921</v>
          </cell>
          <cell r="K97">
            <v>26503921</v>
          </cell>
          <cell r="L97">
            <v>26503921</v>
          </cell>
          <cell r="M97">
            <v>26503921</v>
          </cell>
          <cell r="N97">
            <v>26504558</v>
          </cell>
        </row>
        <row r="98">
          <cell r="C98">
            <v>643869</v>
          </cell>
          <cell r="D98">
            <v>643869</v>
          </cell>
          <cell r="E98">
            <v>647730</v>
          </cell>
          <cell r="F98">
            <v>643869</v>
          </cell>
          <cell r="G98">
            <v>643869</v>
          </cell>
          <cell r="H98">
            <v>643869</v>
          </cell>
          <cell r="I98">
            <v>642579</v>
          </cell>
          <cell r="J98">
            <v>642579</v>
          </cell>
          <cell r="K98">
            <v>642579</v>
          </cell>
          <cell r="L98">
            <v>642579</v>
          </cell>
          <cell r="M98">
            <v>642579</v>
          </cell>
          <cell r="N98">
            <v>642593</v>
          </cell>
        </row>
        <row r="99">
          <cell r="C99">
            <v>10526798</v>
          </cell>
          <cell r="D99">
            <v>10526798</v>
          </cell>
          <cell r="E99">
            <v>10589927</v>
          </cell>
          <cell r="F99">
            <v>10526798</v>
          </cell>
          <cell r="G99">
            <v>10526798</v>
          </cell>
          <cell r="H99">
            <v>10526798</v>
          </cell>
          <cell r="I99">
            <v>10505712</v>
          </cell>
          <cell r="J99">
            <v>10505712</v>
          </cell>
          <cell r="K99">
            <v>10505712</v>
          </cell>
          <cell r="L99">
            <v>10505712</v>
          </cell>
          <cell r="M99">
            <v>10505712</v>
          </cell>
          <cell r="N99">
            <v>10505965</v>
          </cell>
        </row>
        <row r="101">
          <cell r="C101">
            <v>10473203</v>
          </cell>
          <cell r="D101">
            <v>7339578</v>
          </cell>
          <cell r="E101">
            <v>7339578</v>
          </cell>
          <cell r="F101">
            <v>7339578</v>
          </cell>
          <cell r="G101">
            <v>7339578</v>
          </cell>
          <cell r="H101">
            <v>7339578</v>
          </cell>
          <cell r="I101">
            <v>6990073</v>
          </cell>
          <cell r="J101">
            <v>7075562</v>
          </cell>
          <cell r="K101">
            <v>6990073</v>
          </cell>
          <cell r="L101">
            <v>6990073</v>
          </cell>
          <cell r="M101">
            <v>11255801</v>
          </cell>
          <cell r="N101">
            <v>11862965</v>
          </cell>
        </row>
        <row r="102">
          <cell r="C102">
            <v>4449867</v>
          </cell>
          <cell r="D102">
            <v>3872264</v>
          </cell>
          <cell r="E102">
            <v>3823398</v>
          </cell>
          <cell r="F102">
            <v>3374706</v>
          </cell>
          <cell r="G102">
            <v>3662157</v>
          </cell>
          <cell r="H102">
            <v>3365127</v>
          </cell>
          <cell r="I102">
            <v>3925599</v>
          </cell>
          <cell r="J102">
            <v>3150792</v>
          </cell>
          <cell r="K102">
            <v>3458809</v>
          </cell>
          <cell r="L102">
            <v>3593222</v>
          </cell>
          <cell r="M102">
            <v>4594716</v>
          </cell>
          <cell r="N102">
            <v>3568307</v>
          </cell>
        </row>
        <row r="103">
          <cell r="C103">
            <v>17583372</v>
          </cell>
          <cell r="D103">
            <v>17583372</v>
          </cell>
          <cell r="E103">
            <v>17583372</v>
          </cell>
          <cell r="F103">
            <v>17583372</v>
          </cell>
          <cell r="G103">
            <v>17583372</v>
          </cell>
          <cell r="H103">
            <v>17583372</v>
          </cell>
          <cell r="I103">
            <v>17583372</v>
          </cell>
          <cell r="J103">
            <v>17583372</v>
          </cell>
          <cell r="K103">
            <v>17583372</v>
          </cell>
          <cell r="L103">
            <v>19257982</v>
          </cell>
          <cell r="M103">
            <v>0</v>
          </cell>
          <cell r="N103">
            <v>0</v>
          </cell>
        </row>
        <row r="104">
          <cell r="C104">
            <v>30956386</v>
          </cell>
          <cell r="D104">
            <v>30956386</v>
          </cell>
          <cell r="E104">
            <v>30956386</v>
          </cell>
          <cell r="F104">
            <v>30956386</v>
          </cell>
          <cell r="G104">
            <v>30956386</v>
          </cell>
          <cell r="H104">
            <v>30956386</v>
          </cell>
          <cell r="I104">
            <v>30956386</v>
          </cell>
          <cell r="J104">
            <v>30956386</v>
          </cell>
          <cell r="K104">
            <v>30956386</v>
          </cell>
          <cell r="L104">
            <v>30956386</v>
          </cell>
          <cell r="M104">
            <v>30956386</v>
          </cell>
          <cell r="N104">
            <v>19896017</v>
          </cell>
        </row>
        <row r="106">
          <cell r="C106">
            <v>140919077</v>
          </cell>
          <cell r="D106">
            <v>157689492</v>
          </cell>
          <cell r="E106">
            <v>156574740</v>
          </cell>
          <cell r="F106">
            <v>197057549</v>
          </cell>
          <cell r="G106">
            <v>197618805</v>
          </cell>
          <cell r="H106">
            <v>219031862</v>
          </cell>
          <cell r="I106">
            <v>239247403</v>
          </cell>
          <cell r="J106">
            <v>234834953</v>
          </cell>
          <cell r="K106">
            <v>255578125</v>
          </cell>
          <cell r="L106">
            <v>244394399</v>
          </cell>
          <cell r="M106">
            <v>259372418</v>
          </cell>
          <cell r="N106">
            <v>284111625</v>
          </cell>
        </row>
        <row r="107">
          <cell r="C107">
            <v>25379783</v>
          </cell>
          <cell r="D107">
            <v>14072523</v>
          </cell>
          <cell r="E107">
            <v>18875880</v>
          </cell>
          <cell r="F107">
            <v>18345566</v>
          </cell>
          <cell r="G107">
            <v>20133363</v>
          </cell>
          <cell r="H107">
            <v>20109369</v>
          </cell>
          <cell r="I107">
            <v>20109369</v>
          </cell>
          <cell r="J107">
            <v>23469292</v>
          </cell>
          <cell r="K107">
            <v>23044496</v>
          </cell>
          <cell r="L107">
            <v>28554573</v>
          </cell>
          <cell r="M107">
            <v>28133867</v>
          </cell>
          <cell r="N107">
            <v>32426543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9"/>
  <sheetViews>
    <sheetView showGridLines="0" zoomScale="85" zoomScaleNormal="85" workbookViewId="0">
      <pane ySplit="7" topLeftCell="A8" activePane="bottomLeft" state="frozen"/>
      <selection activeCell="C8" sqref="C8"/>
      <selection pane="bottomLeft" activeCell="C8" sqref="C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150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338448992.27999997</v>
      </c>
      <c r="G9" s="29">
        <f t="shared" si="0"/>
        <v>338448992.27999997</v>
      </c>
      <c r="H9" s="29">
        <f>SUM(H10,H12,H14,H20,H22)</f>
        <v>-2880517671.7200003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775318</v>
      </c>
      <c r="G10" s="27">
        <f t="shared" si="1"/>
        <v>775318</v>
      </c>
      <c r="H10" s="27">
        <f>H11</f>
        <v>-4373845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775318</v>
      </c>
      <c r="G11" s="5">
        <f>'Recaudado ''18'!C141</f>
        <v>775318</v>
      </c>
      <c r="H11" s="5">
        <f>G11-C11</f>
        <v>-4373845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8970343</v>
      </c>
      <c r="G12" s="6">
        <f t="shared" si="2"/>
        <v>8970343</v>
      </c>
      <c r="H12" s="6">
        <f>H13</f>
        <v>-65522699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8970343</v>
      </c>
      <c r="G13" s="5">
        <f>'Recaudado ''18'!C143</f>
        <v>8970343</v>
      </c>
      <c r="H13" s="5">
        <f>G13-C13</f>
        <v>-65522699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147454627.28</v>
      </c>
      <c r="G14" s="6">
        <f t="shared" si="3"/>
        <v>147454627.28</v>
      </c>
      <c r="H14" s="6">
        <f>SUM(H15:H19)</f>
        <v>-1416029835.72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2283026</v>
      </c>
      <c r="G15" s="5">
        <f>'Recaudado ''18'!C145</f>
        <v>2283026</v>
      </c>
      <c r="H15" s="5">
        <f t="shared" ref="H15:H19" si="6">G15-C15</f>
        <v>-20808774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133969260.28</v>
      </c>
      <c r="G16" s="5">
        <f>'Recaudado ''18'!C146</f>
        <v>133969260.28</v>
      </c>
      <c r="H16" s="5">
        <f t="shared" si="6"/>
        <v>-1245813446.72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5389580</v>
      </c>
      <c r="G17" s="5">
        <f>'Recaudado ''18'!C147</f>
        <v>5389580</v>
      </c>
      <c r="H17" s="5">
        <f t="shared" si="6"/>
        <v>-82620995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2051341</v>
      </c>
      <c r="G18" s="5">
        <f>'Recaudado ''18'!C148</f>
        <v>2051341</v>
      </c>
      <c r="H18" s="5">
        <f t="shared" si="6"/>
        <v>-28294345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3761420</v>
      </c>
      <c r="G19" s="5">
        <f>'Recaudado ''18'!C149</f>
        <v>3761420</v>
      </c>
      <c r="H19" s="5">
        <f t="shared" si="6"/>
        <v>-38492275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178375275</v>
      </c>
      <c r="G20" s="6">
        <f t="shared" si="7"/>
        <v>178375275</v>
      </c>
      <c r="H20" s="6">
        <f>H21</f>
        <v>-1354447809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178375275</v>
      </c>
      <c r="G21" s="5">
        <f>'Recaudado ''18'!C151</f>
        <v>178375275</v>
      </c>
      <c r="H21" s="5">
        <f t="shared" ref="H21" si="8">G21-C21</f>
        <v>-1354447809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2873429</v>
      </c>
      <c r="G22" s="6">
        <f t="shared" si="9"/>
        <v>2873429</v>
      </c>
      <c r="H22" s="6">
        <f>SUM(H23:H25)</f>
        <v>-40143483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1315912</v>
      </c>
      <c r="G23" s="5">
        <f>'Recaudado ''18'!C153</f>
        <v>1315912</v>
      </c>
      <c r="H23" s="5">
        <f t="shared" ref="H23:H29" si="12">G23-C23</f>
        <v>-20598072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825939</v>
      </c>
      <c r="G24" s="5">
        <f>'Recaudado ''18'!C154</f>
        <v>825939</v>
      </c>
      <c r="H24" s="5">
        <f t="shared" si="12"/>
        <v>-8312157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731578</v>
      </c>
      <c r="G25" s="5">
        <f>'Recaudado ''18'!C155</f>
        <v>731578</v>
      </c>
      <c r="H25" s="5">
        <f t="shared" si="12"/>
        <v>-11233254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139339938</v>
      </c>
      <c r="G31" s="29">
        <f t="shared" si="13"/>
        <v>139339938</v>
      </c>
      <c r="H31" s="29">
        <f>SUM(H32,H57)</f>
        <v>-1070186996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135177271</v>
      </c>
      <c r="G32" s="27">
        <f t="shared" si="14"/>
        <v>135177271</v>
      </c>
      <c r="H32" s="27">
        <f>SUM(H33:H56)</f>
        <v>-1029235476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60085223</v>
      </c>
      <c r="G33" s="5">
        <f>'Recaudado ''18'!C163</f>
        <v>60085223</v>
      </c>
      <c r="H33" s="5">
        <f t="shared" ref="H33:H56" si="17">G33-C33</f>
        <v>-215461021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25196960</v>
      </c>
      <c r="G34" s="5">
        <f>'Recaudado ''18'!C164</f>
        <v>25196960</v>
      </c>
      <c r="H34" s="5">
        <f t="shared" si="17"/>
        <v>-155659055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757730</v>
      </c>
      <c r="G35" s="5">
        <f>'Recaudado ''18'!C165</f>
        <v>757730</v>
      </c>
      <c r="H35" s="5">
        <f t="shared" si="17"/>
        <v>-2886348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8956999</v>
      </c>
      <c r="G36" s="5">
        <f>'Recaudado ''18'!C166</f>
        <v>8956999</v>
      </c>
      <c r="H36" s="5">
        <f t="shared" si="17"/>
        <v>-72028079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1188218</v>
      </c>
      <c r="G37" s="5">
        <f>'Recaudado ''18'!C167</f>
        <v>1188218</v>
      </c>
      <c r="H37" s="5">
        <f t="shared" si="17"/>
        <v>-5739415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2746336</v>
      </c>
      <c r="G38" s="5">
        <f>'Recaudado ''18'!C168</f>
        <v>2746336</v>
      </c>
      <c r="H38" s="5">
        <f t="shared" si="17"/>
        <v>-32314726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66802</v>
      </c>
      <c r="G39" s="5">
        <f>'Recaudado ''18'!C169</f>
        <v>66802</v>
      </c>
      <c r="H39" s="5">
        <f t="shared" si="17"/>
        <v>-897777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831139</v>
      </c>
      <c r="G40" s="5">
        <f>'Recaudado ''18'!C170</f>
        <v>831139</v>
      </c>
      <c r="H40" s="5">
        <f t="shared" si="17"/>
        <v>-6294393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2084</v>
      </c>
      <c r="G41" s="5">
        <f>'Recaudado ''18'!C171</f>
        <v>2084</v>
      </c>
      <c r="H41" s="5">
        <f t="shared" si="17"/>
        <v>-63416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32563437</v>
      </c>
      <c r="G42" s="5">
        <f>'Recaudado ''18'!C172</f>
        <v>32563437</v>
      </c>
      <c r="H42" s="5">
        <f t="shared" si="17"/>
        <v>-493279032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291698</v>
      </c>
      <c r="G43" s="5">
        <f>'Recaudado ''18'!C173</f>
        <v>291698</v>
      </c>
      <c r="H43" s="5">
        <f t="shared" si="17"/>
        <v>-12341263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109830</v>
      </c>
      <c r="G44" s="5">
        <f>'Recaudado ''18'!C174</f>
        <v>109830</v>
      </c>
      <c r="H44" s="5">
        <f t="shared" si="17"/>
        <v>-7517224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275852</v>
      </c>
      <c r="G45" s="5">
        <f>'Recaudado ''18'!C175</f>
        <v>275852</v>
      </c>
      <c r="H45" s="5">
        <f t="shared" si="17"/>
        <v>-6732803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546</v>
      </c>
      <c r="G46" s="5">
        <f>'Recaudado ''18'!C176</f>
        <v>546</v>
      </c>
      <c r="H46" s="5">
        <f t="shared" si="17"/>
        <v>546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44917</v>
      </c>
      <c r="G47" s="5">
        <f>'Recaudado ''18'!C177</f>
        <v>44917</v>
      </c>
      <c r="H47" s="5">
        <f t="shared" si="17"/>
        <v>-537802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2441</v>
      </c>
      <c r="G48" s="5">
        <f>'Recaudado ''18'!C178</f>
        <v>2441</v>
      </c>
      <c r="H48" s="5">
        <f t="shared" si="17"/>
        <v>-106579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11322</v>
      </c>
      <c r="G49" s="5">
        <f>'Recaudado ''18'!C179</f>
        <v>11322</v>
      </c>
      <c r="H49" s="5">
        <f t="shared" si="17"/>
        <v>-43020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566052</v>
      </c>
      <c r="G50" s="5">
        <f>'Recaudado ''18'!C180</f>
        <v>566052</v>
      </c>
      <c r="H50" s="5">
        <f t="shared" si="17"/>
        <v>-4077749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''18'!C181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759565</v>
      </c>
      <c r="G52" s="5">
        <f>'Recaudado ''18'!C182</f>
        <v>759565</v>
      </c>
      <c r="H52" s="5">
        <f t="shared" si="17"/>
        <v>-4242684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664557</v>
      </c>
      <c r="G53" s="5">
        <f>'Recaudado ''18'!C183</f>
        <v>664557</v>
      </c>
      <c r="H53" s="5">
        <f t="shared" si="17"/>
        <v>-8119537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55563</v>
      </c>
      <c r="G54" s="5">
        <f>'Recaudado ''18'!C184</f>
        <v>55563</v>
      </c>
      <c r="H54" s="5">
        <f t="shared" si="17"/>
        <v>-894099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0</v>
      </c>
      <c r="G55" s="5">
        <f>'Recaudado ''18'!C185</f>
        <v>0</v>
      </c>
      <c r="H55" s="5">
        <f t="shared" si="17"/>
        <v>0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''18'!C186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4162667</v>
      </c>
      <c r="G57" s="6">
        <f t="shared" si="18"/>
        <v>4162667</v>
      </c>
      <c r="H57" s="6">
        <f>SUM(H58:H60)</f>
        <v>-40951520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757097</v>
      </c>
      <c r="G58" s="5">
        <f>'Recaudado ''18'!C188</f>
        <v>757097</v>
      </c>
      <c r="H58" s="5">
        <f t="shared" ref="H58:H60" si="20">G58-C58</f>
        <v>-9946703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2910695</v>
      </c>
      <c r="G59" s="5">
        <f>'Recaudado ''18'!C189</f>
        <v>2910695</v>
      </c>
      <c r="H59" s="5">
        <f t="shared" si="20"/>
        <v>-23327307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494875</v>
      </c>
      <c r="G60" s="5">
        <f>'Recaudado ''18'!C190</f>
        <v>494875</v>
      </c>
      <c r="H60" s="5">
        <f t="shared" si="20"/>
        <v>-7677510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4652037.75</v>
      </c>
      <c r="G62" s="29">
        <f t="shared" si="21"/>
        <v>4652037.75</v>
      </c>
      <c r="H62" s="29">
        <f>SUM(H63,H69)</f>
        <v>-136138883.25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4652037.75</v>
      </c>
      <c r="G63" s="27">
        <f t="shared" si="22"/>
        <v>4652037.75</v>
      </c>
      <c r="H63" s="27">
        <f>SUM(H64:H68)</f>
        <v>-136138883.25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64194</v>
      </c>
      <c r="G64" s="5">
        <f>'Recaudado ''18'!C194</f>
        <v>64194</v>
      </c>
      <c r="H64" s="5">
        <f t="shared" ref="H64:H68" si="25">G64-C64</f>
        <v>-970748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''18'!C195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''18'!C196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3888497</v>
      </c>
      <c r="G67" s="5">
        <f>'Recaudado ''18'!C197</f>
        <v>3888497</v>
      </c>
      <c r="H67" s="5">
        <f t="shared" si="25"/>
        <v>-65562173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699346.75</v>
      </c>
      <c r="G68" s="5">
        <f>'Recaudado ''18'!C198</f>
        <v>699346.75</v>
      </c>
      <c r="H68" s="5">
        <f t="shared" si="25"/>
        <v>-69605962.25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''18'!C200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116340754.47</v>
      </c>
      <c r="G72" s="29">
        <f t="shared" si="30"/>
        <v>116340754.47</v>
      </c>
      <c r="H72" s="29">
        <f>SUM(H73,H80)</f>
        <v>-1284114376.53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116340754.47</v>
      </c>
      <c r="G73" s="27">
        <f t="shared" si="31"/>
        <v>116340754.47</v>
      </c>
      <c r="H73" s="27">
        <f>SUM(H74:H79)</f>
        <v>-1284114376.53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1319375</v>
      </c>
      <c r="G74" s="5">
        <f>'Recaudado ''18'!C204</f>
        <v>1319375</v>
      </c>
      <c r="H74" s="5">
        <f t="shared" ref="H74:H80" si="34">G74-C74</f>
        <v>-54282529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662150</v>
      </c>
      <c r="G75" s="5">
        <f>'Recaudado ''18'!C205</f>
        <v>662150</v>
      </c>
      <c r="H75" s="5">
        <f t="shared" si="34"/>
        <v>-6436574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39333354.380000003</v>
      </c>
      <c r="G76" s="5">
        <f>'Recaudado ''18'!C206</f>
        <v>39333354.380000003</v>
      </c>
      <c r="H76" s="5">
        <f t="shared" si="34"/>
        <v>-174475458.62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104577</v>
      </c>
      <c r="G77" s="5">
        <f>'Recaudado ''18'!C207</f>
        <v>104577</v>
      </c>
      <c r="H77" s="5">
        <f t="shared" si="34"/>
        <v>-1325388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17484101</v>
      </c>
      <c r="G78" s="5">
        <f>'Recaudado ''18'!C208</f>
        <v>17484101</v>
      </c>
      <c r="H78" s="5">
        <f t="shared" si="34"/>
        <v>-206931022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57437197.090000004</v>
      </c>
      <c r="G79" s="5">
        <f>'Recaudado ''18'!C209</f>
        <v>57437197.090000004</v>
      </c>
      <c r="H79" s="5">
        <f t="shared" si="34"/>
        <v>-840663404.90999997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1281719109.6400001</v>
      </c>
      <c r="G84" s="29">
        <f t="shared" si="36"/>
        <v>1281719109.6400001</v>
      </c>
      <c r="H84" s="29">
        <f>SUM(H85,H94,H111)</f>
        <v>-21164205395.360001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834056817</v>
      </c>
      <c r="G85" s="27">
        <f t="shared" si="37"/>
        <v>834056817</v>
      </c>
      <c r="H85" s="27">
        <f>SUM(H86:H93)</f>
        <v>-8713747680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584379355</v>
      </c>
      <c r="G86" s="5">
        <f>'Recaudado ''18'!C216</f>
        <v>584379355</v>
      </c>
      <c r="H86" s="5">
        <f t="shared" ref="H86:H93" si="40">G86-C86</f>
        <v>-6775872107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34433420</v>
      </c>
      <c r="G87" s="5">
        <f>'Recaudado ''18'!C217</f>
        <v>34433420</v>
      </c>
      <c r="H87" s="5">
        <f t="shared" si="40"/>
        <v>-392843751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52202735</v>
      </c>
      <c r="G88" s="5">
        <f>'Recaudado ''18'!C218</f>
        <v>52202735</v>
      </c>
      <c r="H88" s="5">
        <f t="shared" si="40"/>
        <v>-419608279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23978473</v>
      </c>
      <c r="G89" s="5">
        <f>'Recaudado ''18'!C219</f>
        <v>23978473</v>
      </c>
      <c r="H89" s="5">
        <f t="shared" si="40"/>
        <v>-367092835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4487445</v>
      </c>
      <c r="G90" s="5">
        <f>'Recaudado ''18'!C220</f>
        <v>4487445</v>
      </c>
      <c r="H90" s="5">
        <f t="shared" si="40"/>
        <v>-49361895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5963220</v>
      </c>
      <c r="G91" s="5">
        <f>'Recaudado ''18'!C221</f>
        <v>5963220</v>
      </c>
      <c r="H91" s="5">
        <f t="shared" si="40"/>
        <v>-56779328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27742931</v>
      </c>
      <c r="G92" s="5">
        <f>'Recaudado ''18'!C222</f>
        <v>27742931</v>
      </c>
      <c r="H92" s="5">
        <f t="shared" si="40"/>
        <v>-328047646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100869238</v>
      </c>
      <c r="G93" s="5">
        <f>'Recaudado ''18'!C223</f>
        <v>100869238</v>
      </c>
      <c r="H93" s="5">
        <f t="shared" si="40"/>
        <v>-324141839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416727177</v>
      </c>
      <c r="G94" s="6">
        <f t="shared" si="41"/>
        <v>416727177</v>
      </c>
      <c r="H94" s="6">
        <f>SUM(H95:H97,H100:H101,H106,H109:H110)</f>
        <v>-9622307759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15082237</v>
      </c>
      <c r="G95" s="5">
        <f>'Recaudado ''18'!C225</f>
        <v>15082237</v>
      </c>
      <c r="H95" s="5">
        <f t="shared" ref="H95:H96" si="44">G95-C95</f>
        <v>-5441415103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137680865</v>
      </c>
      <c r="G96" s="5">
        <f>'Recaudado ''18'!C226</f>
        <v>137680865</v>
      </c>
      <c r="H96" s="5">
        <f t="shared" si="44"/>
        <v>-1428201622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77788205</v>
      </c>
      <c r="G97" s="5">
        <f t="shared" si="45"/>
        <v>77788205</v>
      </c>
      <c r="H97" s="5">
        <f>SUM(H98:H99)</f>
        <v>-714495462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9429060</v>
      </c>
      <c r="G98" s="5">
        <f>'Recaudado ''18'!C228</f>
        <v>9429060</v>
      </c>
      <c r="H98" s="5">
        <f t="shared" ref="H98:H100" si="48">G98-C98</f>
        <v>-86607222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68359145</v>
      </c>
      <c r="G99" s="5">
        <f>'Recaudado ''18'!C229</f>
        <v>68359145</v>
      </c>
      <c r="H99" s="5">
        <f t="shared" si="48"/>
        <v>-627888240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82539208</v>
      </c>
      <c r="G100" s="5">
        <f>'Recaudado ''18'!C230</f>
        <v>82539208</v>
      </c>
      <c r="H100" s="5">
        <f t="shared" si="48"/>
        <v>-896188719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40173834</v>
      </c>
      <c r="G101" s="5">
        <f t="shared" si="49"/>
        <v>40173834</v>
      </c>
      <c r="H101" s="5">
        <f>SUM(H102:H105)</f>
        <v>-524370484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9909581</v>
      </c>
      <c r="G102" s="5">
        <f>'Recaudado ''18'!C232</f>
        <v>9909581</v>
      </c>
      <c r="H102" s="5">
        <f t="shared" ref="H102:H105" si="52">G102-C102</f>
        <v>-102127616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19064808</v>
      </c>
      <c r="G103" s="5">
        <f>'Recaudado ''18'!C233</f>
        <v>19064808</v>
      </c>
      <c r="H103" s="5">
        <f t="shared" si="52"/>
        <v>-299461308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467367</v>
      </c>
      <c r="G104" s="5">
        <f>'Recaudado ''18'!C234</f>
        <v>467367</v>
      </c>
      <c r="H104" s="5">
        <f t="shared" si="52"/>
        <v>-7255196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10732078</v>
      </c>
      <c r="G105" s="5">
        <f>'Recaudado ''18'!C235</f>
        <v>10732078</v>
      </c>
      <c r="H105" s="5">
        <f t="shared" si="52"/>
        <v>-115526364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14923070</v>
      </c>
      <c r="G106" s="5">
        <f t="shared" si="53"/>
        <v>14923070</v>
      </c>
      <c r="H106" s="5">
        <f>SUM(H107:H108)</f>
        <v>-128251534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10473203</v>
      </c>
      <c r="G107" s="5">
        <f>'Recaudado ''18'!C237</f>
        <v>10473203</v>
      </c>
      <c r="H107" s="5">
        <f t="shared" ref="H107:H110" si="56">G107-C107</f>
        <v>-87862437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4449867</v>
      </c>
      <c r="G108" s="5">
        <f>'Recaudado ''18'!C238</f>
        <v>4449867</v>
      </c>
      <c r="H108" s="5">
        <f t="shared" si="56"/>
        <v>-40389097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17583372</v>
      </c>
      <c r="G109" s="5">
        <f>'Recaudado ''18'!C239</f>
        <v>17583372</v>
      </c>
      <c r="H109" s="5">
        <f t="shared" si="56"/>
        <v>-159924958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30956386</v>
      </c>
      <c r="G110" s="5">
        <f>'Recaudado ''18'!C240</f>
        <v>30956386</v>
      </c>
      <c r="H110" s="5">
        <f t="shared" si="56"/>
        <v>-329459877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30935115.640000001</v>
      </c>
      <c r="G111" s="6">
        <f t="shared" si="57"/>
        <v>30935115.640000001</v>
      </c>
      <c r="H111" s="6">
        <f>SUM(H112:H114)</f>
        <v>-2828149956.3600001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30935115.640000001</v>
      </c>
      <c r="G112" s="5">
        <f>'Recaudado ''18'!C242</f>
        <v>30935115.640000001</v>
      </c>
      <c r="H112" s="5">
        <f t="shared" ref="H112:H116" si="60">G112-C112</f>
        <v>-2555495332.3600001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0</v>
      </c>
      <c r="G113" s="5">
        <f>'Recaudado ''18'!C243</f>
        <v>0</v>
      </c>
      <c r="H113" s="5">
        <f t="shared" si="60"/>
        <v>-272654624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''18'!C244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''18'!C250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1880500832.1400001</v>
      </c>
      <c r="G123" s="33">
        <f t="shared" si="66"/>
        <v>1880500832.1400001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-26535163322.860001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1880500832.1400001</v>
      </c>
      <c r="G128" s="29">
        <f t="shared" si="67"/>
        <v>1880500832.1400001</v>
      </c>
      <c r="H128" s="29">
        <f t="shared" si="67"/>
        <v>-26535163322.860001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338448992.27999997</v>
      </c>
      <c r="G129" s="14">
        <f t="shared" si="68"/>
        <v>338448992.27999997</v>
      </c>
      <c r="H129" s="14">
        <f t="shared" ref="H129" si="69">G129-C129</f>
        <v>-2880517671.7200003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139339938</v>
      </c>
      <c r="G131" s="5">
        <f t="shared" si="71"/>
        <v>139339938</v>
      </c>
      <c r="H131" s="5">
        <f>G131-C131</f>
        <v>-1070186996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4652037.75</v>
      </c>
      <c r="G132" s="5">
        <f t="shared" si="72"/>
        <v>4652037.75</v>
      </c>
      <c r="H132" s="5">
        <f t="shared" ref="H132:H139" si="73">G132-C132</f>
        <v>-136138883.25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4652037.75</v>
      </c>
      <c r="G133" s="5">
        <f t="shared" si="74"/>
        <v>4652037.75</v>
      </c>
      <c r="H133" s="5">
        <f t="shared" si="73"/>
        <v>-136138883.25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116340754.47</v>
      </c>
      <c r="G135" s="5">
        <f t="shared" si="76"/>
        <v>116340754.47</v>
      </c>
      <c r="H135" s="5">
        <f t="shared" si="73"/>
        <v>-1284114376.53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116340754.47</v>
      </c>
      <c r="G136" s="5">
        <f t="shared" si="77"/>
        <v>116340754.47</v>
      </c>
      <c r="H136" s="5">
        <f t="shared" si="73"/>
        <v>-1284114376.53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1281719109.6400001</v>
      </c>
      <c r="G138" s="5">
        <f t="shared" si="79"/>
        <v>1281719109.6400001</v>
      </c>
      <c r="H138" s="5">
        <f t="shared" si="73"/>
        <v>-21164205395.360001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1880500832.1400001</v>
      </c>
      <c r="G147" s="33">
        <f t="shared" si="84"/>
        <v>1880500832.1400001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-26535163322.860001</v>
      </c>
    </row>
    <row r="149" spans="2:8" ht="15" customHeight="1">
      <c r="B149" s="21" t="s">
        <v>142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9"/>
  <sheetViews>
    <sheetView showGridLines="0" zoomScale="85" zoomScaleNormal="85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153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1798560865.6199999</v>
      </c>
      <c r="G9" s="29">
        <f t="shared" si="0"/>
        <v>1798560865.6199999</v>
      </c>
      <c r="H9" s="29">
        <f>SUM(H10,H12,H14,H20,H22)</f>
        <v>-1420405798.3800001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2588930</v>
      </c>
      <c r="G10" s="27">
        <f t="shared" si="1"/>
        <v>2588930</v>
      </c>
      <c r="H10" s="27">
        <f>H11</f>
        <v>-2560233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2588930</v>
      </c>
      <c r="G11" s="5">
        <f>'Recaudado ''18'!L141</f>
        <v>2588930</v>
      </c>
      <c r="H11" s="5">
        <f>G11-C11</f>
        <v>-2560233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63646827</v>
      </c>
      <c r="G12" s="6">
        <f t="shared" si="2"/>
        <v>63646827</v>
      </c>
      <c r="H12" s="6">
        <f>H13</f>
        <v>-10846215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63646827</v>
      </c>
      <c r="G13" s="5">
        <f>'Recaudado ''18'!L143</f>
        <v>63646827</v>
      </c>
      <c r="H13" s="5">
        <f>G13-C13</f>
        <v>-10846215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843905051.69999993</v>
      </c>
      <c r="G14" s="6">
        <f t="shared" si="3"/>
        <v>843905051.69999993</v>
      </c>
      <c r="H14" s="6">
        <f>SUM(H15:H19)</f>
        <v>-719579411.30000007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12574467</v>
      </c>
      <c r="G15" s="5">
        <f>'Recaudado ''18'!L145</f>
        <v>12574467</v>
      </c>
      <c r="H15" s="5">
        <f t="shared" ref="H15:H19" si="6">G15-C15</f>
        <v>-10517333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760979155.69999993</v>
      </c>
      <c r="G16" s="5">
        <f>'Recaudado ''18'!L146</f>
        <v>760979155.69999993</v>
      </c>
      <c r="H16" s="5">
        <f t="shared" si="6"/>
        <v>-618803551.30000007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32165772</v>
      </c>
      <c r="G17" s="5">
        <f>'Recaudado ''18'!L147</f>
        <v>32165772</v>
      </c>
      <c r="H17" s="5">
        <f t="shared" si="6"/>
        <v>-55844803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13864534</v>
      </c>
      <c r="G18" s="5">
        <f>'Recaudado ''18'!L148</f>
        <v>13864534</v>
      </c>
      <c r="H18" s="5">
        <f t="shared" si="6"/>
        <v>-16481152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24321123</v>
      </c>
      <c r="G19" s="5">
        <f>'Recaudado ''18'!L149</f>
        <v>24321123</v>
      </c>
      <c r="H19" s="5">
        <f t="shared" si="6"/>
        <v>-17932572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861231968.91999996</v>
      </c>
      <c r="G20" s="6">
        <f t="shared" si="7"/>
        <v>861231968.91999996</v>
      </c>
      <c r="H20" s="6">
        <f>H21</f>
        <v>-671591115.08000004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861231968.91999996</v>
      </c>
      <c r="G21" s="5">
        <f>'Recaudado ''18'!L151</f>
        <v>861231968.91999996</v>
      </c>
      <c r="H21" s="5">
        <f t="shared" ref="H21" si="8">G21-C21</f>
        <v>-671591115.08000004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27188088</v>
      </c>
      <c r="G22" s="6">
        <f t="shared" si="9"/>
        <v>27188088</v>
      </c>
      <c r="H22" s="6">
        <f>SUM(H23:H25)</f>
        <v>-15828824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9282270</v>
      </c>
      <c r="G23" s="5">
        <f>'Recaudado ''18'!L153</f>
        <v>9282270</v>
      </c>
      <c r="H23" s="5">
        <f t="shared" ref="H23:H29" si="12">G23-C23</f>
        <v>-12631714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9073934</v>
      </c>
      <c r="G24" s="5">
        <f>'Recaudado ''18'!L154</f>
        <v>9073934</v>
      </c>
      <c r="H24" s="5">
        <f t="shared" si="12"/>
        <v>-64162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8831884</v>
      </c>
      <c r="G25" s="5">
        <f>'Recaudado ''18'!L155</f>
        <v>8831884</v>
      </c>
      <c r="H25" s="5">
        <f t="shared" si="12"/>
        <v>-3132948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774725645.48000002</v>
      </c>
      <c r="G31" s="29">
        <f t="shared" si="13"/>
        <v>774725645.48000002</v>
      </c>
      <c r="H31" s="29">
        <f>SUM(H32,H57)</f>
        <v>-434801288.51999998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733320785.48000002</v>
      </c>
      <c r="G32" s="27">
        <f t="shared" si="14"/>
        <v>733320785.48000002</v>
      </c>
      <c r="H32" s="27">
        <f>SUM(H33:H56)</f>
        <v>-431091961.51999998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183884462</v>
      </c>
      <c r="G33" s="5">
        <f>'Recaudado ''18'!L163</f>
        <v>183884462</v>
      </c>
      <c r="H33" s="5">
        <f t="shared" ref="H33:H56" si="17">G33-C33</f>
        <v>-91661782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128091926</v>
      </c>
      <c r="G34" s="5">
        <f>'Recaudado ''18'!L164</f>
        <v>128091926</v>
      </c>
      <c r="H34" s="5">
        <f t="shared" si="17"/>
        <v>-52764089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2637093</v>
      </c>
      <c r="G35" s="5">
        <f>'Recaudado ''18'!L165</f>
        <v>2637093</v>
      </c>
      <c r="H35" s="5">
        <f t="shared" si="17"/>
        <v>-1006985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94787383</v>
      </c>
      <c r="G36" s="5">
        <f>'Recaudado ''18'!L166</f>
        <v>94787383</v>
      </c>
      <c r="H36" s="5">
        <f t="shared" si="17"/>
        <v>13802305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4242703</v>
      </c>
      <c r="G37" s="5">
        <f>'Recaudado ''18'!L167</f>
        <v>4242703</v>
      </c>
      <c r="H37" s="5">
        <f t="shared" si="17"/>
        <v>-2684930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19054385</v>
      </c>
      <c r="G38" s="5">
        <f>'Recaudado ''18'!L168</f>
        <v>19054385</v>
      </c>
      <c r="H38" s="5">
        <f t="shared" si="17"/>
        <v>-16006677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467081</v>
      </c>
      <c r="G39" s="5">
        <f>'Recaudado ''18'!L169</f>
        <v>467081</v>
      </c>
      <c r="H39" s="5">
        <f t="shared" si="17"/>
        <v>-497498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4636590</v>
      </c>
      <c r="G40" s="5">
        <f>'Recaudado ''18'!L170</f>
        <v>4636590</v>
      </c>
      <c r="H40" s="5">
        <f t="shared" si="17"/>
        <v>-2488942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8756</v>
      </c>
      <c r="G41" s="5">
        <f>'Recaudado ''18'!L171</f>
        <v>8756</v>
      </c>
      <c r="H41" s="5">
        <f t="shared" si="17"/>
        <v>-56744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275953041</v>
      </c>
      <c r="G42" s="5">
        <f>'Recaudado ''18'!L172</f>
        <v>275953041</v>
      </c>
      <c r="H42" s="5">
        <f t="shared" si="17"/>
        <v>-249889428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4817276</v>
      </c>
      <c r="G43" s="5">
        <f>'Recaudado ''18'!L173</f>
        <v>4817276</v>
      </c>
      <c r="H43" s="5">
        <f t="shared" si="17"/>
        <v>-7815685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1630833</v>
      </c>
      <c r="G44" s="5">
        <f>'Recaudado ''18'!L174</f>
        <v>1630833</v>
      </c>
      <c r="H44" s="5">
        <f t="shared" si="17"/>
        <v>-5996221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2905882</v>
      </c>
      <c r="G45" s="5">
        <f>'Recaudado ''18'!L175</f>
        <v>2905882</v>
      </c>
      <c r="H45" s="5">
        <f t="shared" si="17"/>
        <v>-4102773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2165</v>
      </c>
      <c r="G46" s="5">
        <f>'Recaudado ''18'!L176</f>
        <v>2165</v>
      </c>
      <c r="H46" s="5">
        <f t="shared" si="17"/>
        <v>2165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403082</v>
      </c>
      <c r="G47" s="5">
        <f>'Recaudado ''18'!L177</f>
        <v>403082</v>
      </c>
      <c r="H47" s="5">
        <f t="shared" si="17"/>
        <v>-179637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18860</v>
      </c>
      <c r="G48" s="5">
        <f>'Recaudado ''18'!L178</f>
        <v>18860</v>
      </c>
      <c r="H48" s="5">
        <f t="shared" si="17"/>
        <v>-90160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13337</v>
      </c>
      <c r="G49" s="5">
        <f>'Recaudado ''18'!L179</f>
        <v>13337</v>
      </c>
      <c r="H49" s="5">
        <f t="shared" si="17"/>
        <v>-41005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2517320</v>
      </c>
      <c r="G50" s="5">
        <f>'Recaudado ''18'!L180</f>
        <v>2517320</v>
      </c>
      <c r="H50" s="5">
        <f t="shared" si="17"/>
        <v>-2126481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''18'!L181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1805196</v>
      </c>
      <c r="G52" s="5">
        <f>'Recaudado ''18'!L182</f>
        <v>1805196</v>
      </c>
      <c r="H52" s="5">
        <f t="shared" si="17"/>
        <v>-3197053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5560235</v>
      </c>
      <c r="G53" s="5">
        <f>'Recaudado ''18'!L183</f>
        <v>5560235</v>
      </c>
      <c r="H53" s="5">
        <f t="shared" si="17"/>
        <v>-3223859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248551</v>
      </c>
      <c r="G54" s="5">
        <f>'Recaudado ''18'!L184</f>
        <v>248551</v>
      </c>
      <c r="H54" s="5">
        <f t="shared" si="17"/>
        <v>-701111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-365371.52</v>
      </c>
      <c r="G55" s="5">
        <f>'Recaudado ''18'!L185</f>
        <v>-365371.52</v>
      </c>
      <c r="H55" s="5">
        <f t="shared" si="17"/>
        <v>-365371.52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''18'!L186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41404860</v>
      </c>
      <c r="G57" s="6">
        <f t="shared" si="18"/>
        <v>41404860</v>
      </c>
      <c r="H57" s="6">
        <f>SUM(H58:H60)</f>
        <v>-3709327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3967904</v>
      </c>
      <c r="G58" s="5">
        <f>'Recaudado ''18'!L188</f>
        <v>3967904</v>
      </c>
      <c r="H58" s="5">
        <f t="shared" ref="H58:H60" si="20">G58-C58</f>
        <v>-6735896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30881758</v>
      </c>
      <c r="G59" s="5">
        <f>'Recaudado ''18'!L189</f>
        <v>30881758</v>
      </c>
      <c r="H59" s="5">
        <f t="shared" si="20"/>
        <v>4643756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6555198</v>
      </c>
      <c r="G60" s="5">
        <f>'Recaudado ''18'!L190</f>
        <v>6555198</v>
      </c>
      <c r="H60" s="5">
        <f t="shared" si="20"/>
        <v>-1617187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55267112.329999998</v>
      </c>
      <c r="G62" s="29">
        <f t="shared" si="21"/>
        <v>55267112.329999998</v>
      </c>
      <c r="H62" s="29">
        <f>SUM(H63,H69)</f>
        <v>-85523808.670000002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55267112.329999998</v>
      </c>
      <c r="G63" s="27">
        <f t="shared" si="22"/>
        <v>55267112.329999998</v>
      </c>
      <c r="H63" s="27">
        <f>SUM(H64:H68)</f>
        <v>-85523808.670000002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4396706.2200000007</v>
      </c>
      <c r="G64" s="5">
        <f>'Recaudado ''18'!L194</f>
        <v>4396706.2200000007</v>
      </c>
      <c r="H64" s="5">
        <f t="shared" ref="H64:H68" si="25">G64-C64</f>
        <v>3361764.2200000007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''18'!L195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''18'!L196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29338584</v>
      </c>
      <c r="G67" s="5">
        <f>'Recaudado ''18'!L197</f>
        <v>29338584</v>
      </c>
      <c r="H67" s="5">
        <f t="shared" si="25"/>
        <v>-40112086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21531822.109999999</v>
      </c>
      <c r="G68" s="5">
        <f>'Recaudado ''18'!L198</f>
        <v>21531822.109999999</v>
      </c>
      <c r="H68" s="5">
        <f t="shared" si="25"/>
        <v>-48773486.890000001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''18'!L200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702033990.32000005</v>
      </c>
      <c r="G72" s="29">
        <f t="shared" si="30"/>
        <v>702033990.32000005</v>
      </c>
      <c r="H72" s="29">
        <f>SUM(H73,H80)</f>
        <v>-698421140.67999995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702033990.32000005</v>
      </c>
      <c r="G73" s="27">
        <f t="shared" si="31"/>
        <v>702033990.32000005</v>
      </c>
      <c r="H73" s="27">
        <f>SUM(H74:H79)</f>
        <v>-698421140.67999995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10453398</v>
      </c>
      <c r="G74" s="5">
        <f>'Recaudado ''18'!L204</f>
        <v>10453398</v>
      </c>
      <c r="H74" s="5">
        <f t="shared" ref="H74:H80" si="34">G74-C74</f>
        <v>-45148506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4439500</v>
      </c>
      <c r="G75" s="5">
        <f>'Recaudado ''18'!L205</f>
        <v>4439500</v>
      </c>
      <c r="H75" s="5">
        <f t="shared" si="34"/>
        <v>-2659224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187227003.46000001</v>
      </c>
      <c r="G76" s="5">
        <f>'Recaudado ''18'!L206</f>
        <v>187227003.46000001</v>
      </c>
      <c r="H76" s="5">
        <f t="shared" si="34"/>
        <v>-26581809.539999992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557278</v>
      </c>
      <c r="G77" s="5">
        <f>'Recaudado ''18'!L207</f>
        <v>557278</v>
      </c>
      <c r="H77" s="5">
        <f t="shared" si="34"/>
        <v>-872687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108482043</v>
      </c>
      <c r="G78" s="5">
        <f>'Recaudado ''18'!L208</f>
        <v>108482043</v>
      </c>
      <c r="H78" s="5">
        <f t="shared" si="34"/>
        <v>-115933080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390874767.86000001</v>
      </c>
      <c r="G79" s="5">
        <f>'Recaudado ''18'!L209</f>
        <v>390874767.86000001</v>
      </c>
      <c r="H79" s="5">
        <f t="shared" si="34"/>
        <v>-507225834.13999999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11972400205.720001</v>
      </c>
      <c r="G84" s="29">
        <f t="shared" si="36"/>
        <v>11972400205.720001</v>
      </c>
      <c r="H84" s="29">
        <f>SUM(H85,H94,H111)</f>
        <v>-10473524299.279999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5645329832</v>
      </c>
      <c r="G85" s="27">
        <f t="shared" si="37"/>
        <v>5645329832</v>
      </c>
      <c r="H85" s="27">
        <f>SUM(H86:H93)</f>
        <v>-3902474665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4267856450</v>
      </c>
      <c r="G86" s="5">
        <f>'Recaudado ''18'!L216</f>
        <v>4267856450</v>
      </c>
      <c r="H86" s="5">
        <f t="shared" ref="H86:H93" si="40">G86-C86</f>
        <v>-3092395012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230232671</v>
      </c>
      <c r="G87" s="5">
        <f>'Recaudado ''18'!L217</f>
        <v>230232671</v>
      </c>
      <c r="H87" s="5">
        <f t="shared" si="40"/>
        <v>-197044500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243509888</v>
      </c>
      <c r="G88" s="5">
        <f>'Recaudado ''18'!L218</f>
        <v>243509888</v>
      </c>
      <c r="H88" s="5">
        <f t="shared" si="40"/>
        <v>-228301126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144081023</v>
      </c>
      <c r="G89" s="5">
        <f>'Recaudado ''18'!L219</f>
        <v>144081023</v>
      </c>
      <c r="H89" s="5">
        <f t="shared" si="40"/>
        <v>-246990285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26924670</v>
      </c>
      <c r="G90" s="5">
        <f>'Recaudado ''18'!L220</f>
        <v>26924670</v>
      </c>
      <c r="H90" s="5">
        <f t="shared" si="40"/>
        <v>-26924670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24119679</v>
      </c>
      <c r="G91" s="5">
        <f>'Recaudado ''18'!L221</f>
        <v>24119679</v>
      </c>
      <c r="H91" s="5">
        <f t="shared" si="40"/>
        <v>-38622869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178789458</v>
      </c>
      <c r="G92" s="5">
        <f>'Recaudado ''18'!L222</f>
        <v>178789458</v>
      </c>
      <c r="H92" s="5">
        <f t="shared" si="40"/>
        <v>-177001119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529815993</v>
      </c>
      <c r="G93" s="5">
        <f>'Recaudado ''18'!L223</f>
        <v>529815993</v>
      </c>
      <c r="H93" s="5">
        <f t="shared" si="40"/>
        <v>104804916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4562138757.8800011</v>
      </c>
      <c r="G94" s="6">
        <f t="shared" si="41"/>
        <v>4562138757.8800011</v>
      </c>
      <c r="H94" s="6">
        <f>SUM(H95:H97,H100:H101,H106,H109:H110)</f>
        <v>-5476896178.1199999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2152252418.46</v>
      </c>
      <c r="G95" s="5">
        <f>'Recaudado ''18'!L225</f>
        <v>2152252418.46</v>
      </c>
      <c r="H95" s="5">
        <f t="shared" ref="H95:H96" si="44">G95-C95</f>
        <v>-3304244921.54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783441389</v>
      </c>
      <c r="G96" s="5">
        <f>'Recaudado ''18'!L226</f>
        <v>783441389</v>
      </c>
      <c r="H96" s="5">
        <f t="shared" si="44"/>
        <v>-782441098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466729230</v>
      </c>
      <c r="G97" s="5">
        <f t="shared" si="45"/>
        <v>466729230</v>
      </c>
      <c r="H97" s="5">
        <f>SUM(H98:H99)</f>
        <v>-325554437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56574360</v>
      </c>
      <c r="G98" s="5">
        <f>'Recaudado ''18'!L228</f>
        <v>56574360</v>
      </c>
      <c r="H98" s="5">
        <f t="shared" ref="H98:H100" si="48">G98-C98</f>
        <v>-39461922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410154870</v>
      </c>
      <c r="G99" s="5">
        <f>'Recaudado ''18'!L229</f>
        <v>410154870</v>
      </c>
      <c r="H99" s="5">
        <f t="shared" si="48"/>
        <v>-286092515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495235248</v>
      </c>
      <c r="G100" s="5">
        <f>'Recaudado ''18'!L230</f>
        <v>495235248</v>
      </c>
      <c r="H100" s="5">
        <f t="shared" si="48"/>
        <v>-483492679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321256836.03000003</v>
      </c>
      <c r="G101" s="5">
        <f t="shared" si="49"/>
        <v>321256836.03000003</v>
      </c>
      <c r="H101" s="5">
        <f>SUM(H102:H105)</f>
        <v>-243287481.96999997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59457486</v>
      </c>
      <c r="G102" s="5">
        <f>'Recaudado ''18'!L232</f>
        <v>59457486</v>
      </c>
      <c r="H102" s="5">
        <f t="shared" ref="H102:H105" si="52">G102-C102</f>
        <v>-52579711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164973642.05000001</v>
      </c>
      <c r="G103" s="5">
        <f>'Recaudado ''18'!L233</f>
        <v>164973642.05000001</v>
      </c>
      <c r="H103" s="5">
        <f t="shared" si="52"/>
        <v>-153552473.94999999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4026160.12</v>
      </c>
      <c r="G104" s="5">
        <f>'Recaudado ''18'!L234</f>
        <v>4026160.12</v>
      </c>
      <c r="H104" s="5">
        <f t="shared" si="52"/>
        <v>-3696402.88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92799547.859999999</v>
      </c>
      <c r="G105" s="5">
        <f>'Recaudado ''18'!L235</f>
        <v>92799547.859999999</v>
      </c>
      <c r="H105" s="5">
        <f t="shared" si="52"/>
        <v>-33458894.140000001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69718612</v>
      </c>
      <c r="G106" s="5">
        <f t="shared" si="53"/>
        <v>69718612</v>
      </c>
      <c r="H106" s="5">
        <f>SUM(H107:H108)</f>
        <v>-73455992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47171093</v>
      </c>
      <c r="G107" s="5">
        <f>'Recaudado ''18'!L237</f>
        <v>47171093</v>
      </c>
      <c r="H107" s="5">
        <f t="shared" ref="H107:H110" si="56">G107-C107</f>
        <v>-51164547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22547519</v>
      </c>
      <c r="G108" s="5">
        <f>'Recaudado ''18'!L238</f>
        <v>22547519</v>
      </c>
      <c r="H108" s="5">
        <f t="shared" si="56"/>
        <v>-22291445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87784102.079999998</v>
      </c>
      <c r="G109" s="5">
        <f>'Recaudado ''18'!L239</f>
        <v>87784102.079999998</v>
      </c>
      <c r="H109" s="5">
        <f t="shared" si="56"/>
        <v>-89724227.920000002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185720922.31</v>
      </c>
      <c r="G110" s="5">
        <f>'Recaudado ''18'!L240</f>
        <v>185720922.31</v>
      </c>
      <c r="H110" s="5">
        <f t="shared" si="56"/>
        <v>-174695340.69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1764931615.8400002</v>
      </c>
      <c r="G111" s="6">
        <f t="shared" si="57"/>
        <v>1764931615.8400002</v>
      </c>
      <c r="H111" s="6">
        <f>SUM(H112:H114)</f>
        <v>-1094153456.1599998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1605862745.8400002</v>
      </c>
      <c r="G112" s="5">
        <f>'Recaudado ''18'!L242</f>
        <v>1605862745.8400002</v>
      </c>
      <c r="H112" s="5">
        <f t="shared" ref="H112:H116" si="60">G112-C112</f>
        <v>-980567702.15999985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159068870</v>
      </c>
      <c r="G113" s="5">
        <f>'Recaudado ''18'!L243</f>
        <v>159068870</v>
      </c>
      <c r="H113" s="5">
        <f t="shared" si="60"/>
        <v>-113585754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''18'!L244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''18'!L250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15302987819.470001</v>
      </c>
      <c r="G123" s="33">
        <f t="shared" si="66"/>
        <v>15302987819.470001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-13112676335.529999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15302987819.470001</v>
      </c>
      <c r="G128" s="29">
        <f t="shared" si="67"/>
        <v>15302987819.470001</v>
      </c>
      <c r="H128" s="29">
        <f t="shared" si="67"/>
        <v>-13112676335.529999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1798560865.6199999</v>
      </c>
      <c r="G129" s="14">
        <f t="shared" si="68"/>
        <v>1798560865.6199999</v>
      </c>
      <c r="H129" s="14">
        <f t="shared" ref="H129" si="69">G129-C129</f>
        <v>-1420405798.3800001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774725645.48000002</v>
      </c>
      <c r="G131" s="5">
        <f t="shared" si="71"/>
        <v>774725645.48000002</v>
      </c>
      <c r="H131" s="5">
        <f>G131-C131</f>
        <v>-434801288.51999998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55267112.329999998</v>
      </c>
      <c r="G132" s="5">
        <f t="shared" si="72"/>
        <v>55267112.329999998</v>
      </c>
      <c r="H132" s="5">
        <f t="shared" ref="H132:H139" si="73">G132-C132</f>
        <v>-85523808.670000002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55267112.329999998</v>
      </c>
      <c r="G133" s="5">
        <f t="shared" si="74"/>
        <v>55267112.329999998</v>
      </c>
      <c r="H133" s="5">
        <f t="shared" si="73"/>
        <v>-85523808.670000002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702033990.32000005</v>
      </c>
      <c r="G135" s="5">
        <f t="shared" si="76"/>
        <v>702033990.32000005</v>
      </c>
      <c r="H135" s="5">
        <f t="shared" si="73"/>
        <v>-698421140.67999995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702033990.32000005</v>
      </c>
      <c r="G136" s="5">
        <f t="shared" si="77"/>
        <v>702033990.32000005</v>
      </c>
      <c r="H136" s="5">
        <f t="shared" si="73"/>
        <v>-698421140.67999995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11972400205.720001</v>
      </c>
      <c r="G138" s="5">
        <f t="shared" si="79"/>
        <v>11972400205.720001</v>
      </c>
      <c r="H138" s="5">
        <f t="shared" si="73"/>
        <v>-10473524299.279999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15302987819.470001</v>
      </c>
      <c r="G147" s="33">
        <f t="shared" si="84"/>
        <v>15302987819.470001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-13112676335.529999</v>
      </c>
    </row>
    <row r="149" spans="2:8" ht="15" customHeight="1">
      <c r="B149" s="18" t="str">
        <f>'M-ENE'!B149</f>
        <v>Nota: Las cifras pueden presentar diferencias por redondeo. * Estimado anual.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9"/>
  <sheetViews>
    <sheetView showGridLines="0" zoomScale="85" zoomScaleNormal="85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152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1798560865.6199999</v>
      </c>
      <c r="G9" s="29">
        <f t="shared" si="0"/>
        <v>1798560865.6199999</v>
      </c>
      <c r="H9" s="29">
        <f>SUM(H10,H12,H14,H20,H22)</f>
        <v>-1420405798.3800001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2588930</v>
      </c>
      <c r="G10" s="27">
        <f t="shared" si="1"/>
        <v>2588930</v>
      </c>
      <c r="H10" s="27">
        <f>H11</f>
        <v>-2560233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2588930</v>
      </c>
      <c r="G11" s="5">
        <f>'Recaudado ''18'!M141</f>
        <v>2588930</v>
      </c>
      <c r="H11" s="5">
        <f>G11-C11</f>
        <v>-2560233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63646827</v>
      </c>
      <c r="G12" s="6">
        <f t="shared" si="2"/>
        <v>63646827</v>
      </c>
      <c r="H12" s="6">
        <f>H13</f>
        <v>-10846215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63646827</v>
      </c>
      <c r="G13" s="5">
        <f>'Recaudado ''18'!M143</f>
        <v>63646827</v>
      </c>
      <c r="H13" s="5">
        <f>G13-C13</f>
        <v>-10846215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843905051.69999993</v>
      </c>
      <c r="G14" s="6">
        <f t="shared" si="3"/>
        <v>843905051.69999993</v>
      </c>
      <c r="H14" s="6">
        <f>SUM(H15:H19)</f>
        <v>-719579411.30000007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12574467</v>
      </c>
      <c r="G15" s="5">
        <f>'Recaudado ''18'!M145</f>
        <v>12574467</v>
      </c>
      <c r="H15" s="5">
        <f t="shared" ref="H15:H19" si="6">G15-C15</f>
        <v>-10517333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760979155.69999993</v>
      </c>
      <c r="G16" s="5">
        <f>'Recaudado ''18'!M146</f>
        <v>760979155.69999993</v>
      </c>
      <c r="H16" s="5">
        <f t="shared" si="6"/>
        <v>-618803551.30000007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32165772</v>
      </c>
      <c r="G17" s="5">
        <f>'Recaudado ''18'!M147</f>
        <v>32165772</v>
      </c>
      <c r="H17" s="5">
        <f t="shared" si="6"/>
        <v>-55844803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13864534</v>
      </c>
      <c r="G18" s="5">
        <f>'Recaudado ''18'!M148</f>
        <v>13864534</v>
      </c>
      <c r="H18" s="5">
        <f t="shared" si="6"/>
        <v>-16481152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24321123</v>
      </c>
      <c r="G19" s="5">
        <f>'Recaudado ''18'!M149</f>
        <v>24321123</v>
      </c>
      <c r="H19" s="5">
        <f t="shared" si="6"/>
        <v>-17932572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861231968.91999996</v>
      </c>
      <c r="G20" s="6">
        <f t="shared" si="7"/>
        <v>861231968.91999996</v>
      </c>
      <c r="H20" s="6">
        <f>H21</f>
        <v>-671591115.08000004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861231968.91999996</v>
      </c>
      <c r="G21" s="5">
        <f>'Recaudado ''18'!M151</f>
        <v>861231968.91999996</v>
      </c>
      <c r="H21" s="5">
        <f t="shared" ref="H21" si="8">G21-C21</f>
        <v>-671591115.08000004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27188088</v>
      </c>
      <c r="G22" s="6">
        <f t="shared" si="9"/>
        <v>27188088</v>
      </c>
      <c r="H22" s="6">
        <f>SUM(H23:H25)</f>
        <v>-15828824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9282270</v>
      </c>
      <c r="G23" s="5">
        <f>'Recaudado ''18'!M153</f>
        <v>9282270</v>
      </c>
      <c r="H23" s="5">
        <f t="shared" ref="H23:H29" si="12">G23-C23</f>
        <v>-12631714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9073934</v>
      </c>
      <c r="G24" s="5">
        <f>'Recaudado ''18'!M154</f>
        <v>9073934</v>
      </c>
      <c r="H24" s="5">
        <f t="shared" si="12"/>
        <v>-64162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8831884</v>
      </c>
      <c r="G25" s="5">
        <f>'Recaudado ''18'!M155</f>
        <v>8831884</v>
      </c>
      <c r="H25" s="5">
        <f t="shared" si="12"/>
        <v>-3132948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774725645.48000002</v>
      </c>
      <c r="G31" s="29">
        <f t="shared" si="13"/>
        <v>774725645.48000002</v>
      </c>
      <c r="H31" s="29">
        <f>SUM(H32,H57)</f>
        <v>-434801288.51999998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733320785.48000002</v>
      </c>
      <c r="G32" s="27">
        <f t="shared" si="14"/>
        <v>733320785.48000002</v>
      </c>
      <c r="H32" s="27">
        <f>SUM(H33:H56)</f>
        <v>-431091961.51999998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183884462</v>
      </c>
      <c r="G33" s="5">
        <f>'Recaudado ''18'!M163</f>
        <v>183884462</v>
      </c>
      <c r="H33" s="5">
        <f t="shared" ref="H33:H56" si="17">G33-C33</f>
        <v>-91661782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128091926</v>
      </c>
      <c r="G34" s="5">
        <f>'Recaudado ''18'!M164</f>
        <v>128091926</v>
      </c>
      <c r="H34" s="5">
        <f t="shared" si="17"/>
        <v>-52764089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2637093</v>
      </c>
      <c r="G35" s="5">
        <f>'Recaudado ''18'!M165</f>
        <v>2637093</v>
      </c>
      <c r="H35" s="5">
        <f t="shared" si="17"/>
        <v>-1006985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94787383</v>
      </c>
      <c r="G36" s="5">
        <f>'Recaudado ''18'!M166</f>
        <v>94787383</v>
      </c>
      <c r="H36" s="5">
        <f t="shared" si="17"/>
        <v>13802305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4242703</v>
      </c>
      <c r="G37" s="5">
        <f>'Recaudado ''18'!M167</f>
        <v>4242703</v>
      </c>
      <c r="H37" s="5">
        <f t="shared" si="17"/>
        <v>-2684930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19054385</v>
      </c>
      <c r="G38" s="5">
        <f>'Recaudado ''18'!M168</f>
        <v>19054385</v>
      </c>
      <c r="H38" s="5">
        <f t="shared" si="17"/>
        <v>-16006677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467081</v>
      </c>
      <c r="G39" s="5">
        <f>'Recaudado ''18'!M169</f>
        <v>467081</v>
      </c>
      <c r="H39" s="5">
        <f t="shared" si="17"/>
        <v>-497498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4636590</v>
      </c>
      <c r="G40" s="5">
        <f>'Recaudado ''18'!M170</f>
        <v>4636590</v>
      </c>
      <c r="H40" s="5">
        <f t="shared" si="17"/>
        <v>-2488942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8756</v>
      </c>
      <c r="G41" s="5">
        <f>'Recaudado ''18'!M171</f>
        <v>8756</v>
      </c>
      <c r="H41" s="5">
        <f t="shared" si="17"/>
        <v>-56744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275953041</v>
      </c>
      <c r="G42" s="5">
        <f>'Recaudado ''18'!M172</f>
        <v>275953041</v>
      </c>
      <c r="H42" s="5">
        <f t="shared" si="17"/>
        <v>-249889428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4817276</v>
      </c>
      <c r="G43" s="5">
        <f>'Recaudado ''18'!M173</f>
        <v>4817276</v>
      </c>
      <c r="H43" s="5">
        <f t="shared" si="17"/>
        <v>-7815685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1630833</v>
      </c>
      <c r="G44" s="5">
        <f>'Recaudado ''18'!M174</f>
        <v>1630833</v>
      </c>
      <c r="H44" s="5">
        <f t="shared" si="17"/>
        <v>-5996221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2905882</v>
      </c>
      <c r="G45" s="5">
        <f>'Recaudado ''18'!M175</f>
        <v>2905882</v>
      </c>
      <c r="H45" s="5">
        <f t="shared" si="17"/>
        <v>-4102773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2165</v>
      </c>
      <c r="G46" s="5">
        <f>'Recaudado ''18'!M176</f>
        <v>2165</v>
      </c>
      <c r="H46" s="5">
        <f t="shared" si="17"/>
        <v>2165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403082</v>
      </c>
      <c r="G47" s="5">
        <f>'Recaudado ''18'!M177</f>
        <v>403082</v>
      </c>
      <c r="H47" s="5">
        <f t="shared" si="17"/>
        <v>-179637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18860</v>
      </c>
      <c r="G48" s="5">
        <f>'Recaudado ''18'!M178</f>
        <v>18860</v>
      </c>
      <c r="H48" s="5">
        <f t="shared" si="17"/>
        <v>-90160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13337</v>
      </c>
      <c r="G49" s="5">
        <f>'Recaudado ''18'!M179</f>
        <v>13337</v>
      </c>
      <c r="H49" s="5">
        <f t="shared" si="17"/>
        <v>-41005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2517320</v>
      </c>
      <c r="G50" s="5">
        <f>'Recaudado ''18'!M180</f>
        <v>2517320</v>
      </c>
      <c r="H50" s="5">
        <f t="shared" si="17"/>
        <v>-2126481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''18'!M181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1805196</v>
      </c>
      <c r="G52" s="5">
        <f>'Recaudado ''18'!M182</f>
        <v>1805196</v>
      </c>
      <c r="H52" s="5">
        <f t="shared" si="17"/>
        <v>-3197053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5560235</v>
      </c>
      <c r="G53" s="5">
        <f>'Recaudado ''18'!M183</f>
        <v>5560235</v>
      </c>
      <c r="H53" s="5">
        <f t="shared" si="17"/>
        <v>-3223859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248551</v>
      </c>
      <c r="G54" s="5">
        <f>'Recaudado ''18'!M184</f>
        <v>248551</v>
      </c>
      <c r="H54" s="5">
        <f t="shared" si="17"/>
        <v>-701111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-365371.52</v>
      </c>
      <c r="G55" s="5">
        <f>'Recaudado ''18'!M185</f>
        <v>-365371.52</v>
      </c>
      <c r="H55" s="5">
        <f t="shared" si="17"/>
        <v>-365371.52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''18'!M186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41404860</v>
      </c>
      <c r="G57" s="6">
        <f t="shared" si="18"/>
        <v>41404860</v>
      </c>
      <c r="H57" s="6">
        <f>SUM(H58:H60)</f>
        <v>-3709327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3967904</v>
      </c>
      <c r="G58" s="5">
        <f>'Recaudado ''18'!M188</f>
        <v>3967904</v>
      </c>
      <c r="H58" s="5">
        <f t="shared" ref="H58:H60" si="20">G58-C58</f>
        <v>-6735896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30881758</v>
      </c>
      <c r="G59" s="5">
        <f>'Recaudado ''18'!M189</f>
        <v>30881758</v>
      </c>
      <c r="H59" s="5">
        <f t="shared" si="20"/>
        <v>4643756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6555198</v>
      </c>
      <c r="G60" s="5">
        <f>'Recaudado ''18'!M190</f>
        <v>6555198</v>
      </c>
      <c r="H60" s="5">
        <f t="shared" si="20"/>
        <v>-1617187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55267112.329999998</v>
      </c>
      <c r="G62" s="29">
        <f t="shared" si="21"/>
        <v>55267112.329999998</v>
      </c>
      <c r="H62" s="29">
        <f>SUM(H63,H69)</f>
        <v>-85523808.670000002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55267112.329999998</v>
      </c>
      <c r="G63" s="27">
        <f t="shared" si="22"/>
        <v>55267112.329999998</v>
      </c>
      <c r="H63" s="27">
        <f>SUM(H64:H68)</f>
        <v>-85523808.670000002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4396706.2200000007</v>
      </c>
      <c r="G64" s="5">
        <f>'Recaudado ''18'!M194</f>
        <v>4396706.2200000007</v>
      </c>
      <c r="H64" s="5">
        <f t="shared" ref="H64:H68" si="25">G64-C64</f>
        <v>3361764.2200000007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''18'!M195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''18'!M196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29338584</v>
      </c>
      <c r="G67" s="5">
        <f>'Recaudado ''18'!M197</f>
        <v>29338584</v>
      </c>
      <c r="H67" s="5">
        <f t="shared" si="25"/>
        <v>-40112086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21531822.109999999</v>
      </c>
      <c r="G68" s="5">
        <f>'Recaudado ''18'!M198</f>
        <v>21531822.109999999</v>
      </c>
      <c r="H68" s="5">
        <f t="shared" si="25"/>
        <v>-48773486.890000001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''18'!M200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702033990.32000005</v>
      </c>
      <c r="G72" s="29">
        <f t="shared" si="30"/>
        <v>702033990.32000005</v>
      </c>
      <c r="H72" s="29">
        <f>SUM(H73,H80)</f>
        <v>-698421140.67999995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702033990.32000005</v>
      </c>
      <c r="G73" s="27">
        <f t="shared" si="31"/>
        <v>702033990.32000005</v>
      </c>
      <c r="H73" s="27">
        <f>SUM(H74:H79)</f>
        <v>-698421140.67999995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10453398</v>
      </c>
      <c r="G74" s="5">
        <f>'Recaudado ''18'!M204</f>
        <v>10453398</v>
      </c>
      <c r="H74" s="5">
        <f t="shared" ref="H74:H80" si="34">G74-C74</f>
        <v>-45148506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4439500</v>
      </c>
      <c r="G75" s="5">
        <f>'Recaudado ''18'!M205</f>
        <v>4439500</v>
      </c>
      <c r="H75" s="5">
        <f t="shared" si="34"/>
        <v>-2659224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187227003.46000001</v>
      </c>
      <c r="G76" s="5">
        <f>'Recaudado ''18'!M206</f>
        <v>187227003.46000001</v>
      </c>
      <c r="H76" s="5">
        <f t="shared" si="34"/>
        <v>-26581809.539999992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557278</v>
      </c>
      <c r="G77" s="5">
        <f>'Recaudado ''18'!M207</f>
        <v>557278</v>
      </c>
      <c r="H77" s="5">
        <f t="shared" si="34"/>
        <v>-872687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108482043</v>
      </c>
      <c r="G78" s="5">
        <f>'Recaudado ''18'!M208</f>
        <v>108482043</v>
      </c>
      <c r="H78" s="5">
        <f t="shared" si="34"/>
        <v>-115933080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390874767.86000001</v>
      </c>
      <c r="G79" s="5">
        <f>'Recaudado ''18'!M209</f>
        <v>390874767.86000001</v>
      </c>
      <c r="H79" s="5">
        <f t="shared" si="34"/>
        <v>-507225834.13999999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11972400205.720001</v>
      </c>
      <c r="G84" s="29">
        <f t="shared" si="36"/>
        <v>11972400205.720001</v>
      </c>
      <c r="H84" s="29">
        <f>SUM(H85,H94,H111)</f>
        <v>-10473524299.279999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5645329832</v>
      </c>
      <c r="G85" s="27">
        <f t="shared" si="37"/>
        <v>5645329832</v>
      </c>
      <c r="H85" s="27">
        <f>SUM(H86:H93)</f>
        <v>-3902474665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4267856450</v>
      </c>
      <c r="G86" s="5">
        <f>'Recaudado ''18'!M216</f>
        <v>4267856450</v>
      </c>
      <c r="H86" s="5">
        <f t="shared" ref="H86:H93" si="40">G86-C86</f>
        <v>-3092395012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230232671</v>
      </c>
      <c r="G87" s="5">
        <f>'Recaudado ''18'!M217</f>
        <v>230232671</v>
      </c>
      <c r="H87" s="5">
        <f t="shared" si="40"/>
        <v>-197044500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243509888</v>
      </c>
      <c r="G88" s="5">
        <f>'Recaudado ''18'!M218</f>
        <v>243509888</v>
      </c>
      <c r="H88" s="5">
        <f t="shared" si="40"/>
        <v>-228301126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144081023</v>
      </c>
      <c r="G89" s="5">
        <f>'Recaudado ''18'!M219</f>
        <v>144081023</v>
      </c>
      <c r="H89" s="5">
        <f t="shared" si="40"/>
        <v>-246990285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26924670</v>
      </c>
      <c r="G90" s="5">
        <f>'Recaudado ''18'!M220</f>
        <v>26924670</v>
      </c>
      <c r="H90" s="5">
        <f t="shared" si="40"/>
        <v>-26924670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24119679</v>
      </c>
      <c r="G91" s="5">
        <f>'Recaudado ''18'!M221</f>
        <v>24119679</v>
      </c>
      <c r="H91" s="5">
        <f t="shared" si="40"/>
        <v>-38622869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178789458</v>
      </c>
      <c r="G92" s="5">
        <f>'Recaudado ''18'!M222</f>
        <v>178789458</v>
      </c>
      <c r="H92" s="5">
        <f t="shared" si="40"/>
        <v>-177001119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529815993</v>
      </c>
      <c r="G93" s="5">
        <f>'Recaudado ''18'!M223</f>
        <v>529815993</v>
      </c>
      <c r="H93" s="5">
        <f t="shared" si="40"/>
        <v>104804916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4562138757.8800011</v>
      </c>
      <c r="G94" s="6">
        <f t="shared" si="41"/>
        <v>4562138757.8800011</v>
      </c>
      <c r="H94" s="6">
        <f>SUM(H95:H97,H100:H101,H106,H109:H110)</f>
        <v>-5476896178.1199999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2152252418.46</v>
      </c>
      <c r="G95" s="5">
        <f>'Recaudado ''18'!M225</f>
        <v>2152252418.46</v>
      </c>
      <c r="H95" s="5">
        <f t="shared" ref="H95:H96" si="44">G95-C95</f>
        <v>-3304244921.54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783441389</v>
      </c>
      <c r="G96" s="5">
        <f>'Recaudado ''18'!M226</f>
        <v>783441389</v>
      </c>
      <c r="H96" s="5">
        <f t="shared" si="44"/>
        <v>-782441098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466729230</v>
      </c>
      <c r="G97" s="5">
        <f t="shared" si="45"/>
        <v>466729230</v>
      </c>
      <c r="H97" s="5">
        <f>SUM(H98:H99)</f>
        <v>-325554437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56574360</v>
      </c>
      <c r="G98" s="5">
        <f>'Recaudado ''18'!M228</f>
        <v>56574360</v>
      </c>
      <c r="H98" s="5">
        <f t="shared" ref="H98:H100" si="48">G98-C98</f>
        <v>-39461922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410154870</v>
      </c>
      <c r="G99" s="5">
        <f>'Recaudado ''18'!M229</f>
        <v>410154870</v>
      </c>
      <c r="H99" s="5">
        <f t="shared" si="48"/>
        <v>-286092515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495235248</v>
      </c>
      <c r="G100" s="5">
        <f>'Recaudado ''18'!M230</f>
        <v>495235248</v>
      </c>
      <c r="H100" s="5">
        <f t="shared" si="48"/>
        <v>-483492679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321256836.03000003</v>
      </c>
      <c r="G101" s="5">
        <f t="shared" si="49"/>
        <v>321256836.03000003</v>
      </c>
      <c r="H101" s="5">
        <f>SUM(H102:H105)</f>
        <v>-243287481.96999997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59457486</v>
      </c>
      <c r="G102" s="5">
        <f>'Recaudado ''18'!M232</f>
        <v>59457486</v>
      </c>
      <c r="H102" s="5">
        <f t="shared" ref="H102:H105" si="52">G102-C102</f>
        <v>-52579711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164973642.05000001</v>
      </c>
      <c r="G103" s="5">
        <f>'Recaudado ''18'!M233</f>
        <v>164973642.05000001</v>
      </c>
      <c r="H103" s="5">
        <f t="shared" si="52"/>
        <v>-153552473.94999999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4026160.12</v>
      </c>
      <c r="G104" s="5">
        <f>'Recaudado ''18'!M234</f>
        <v>4026160.12</v>
      </c>
      <c r="H104" s="5">
        <f t="shared" si="52"/>
        <v>-3696402.88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92799547.859999999</v>
      </c>
      <c r="G105" s="5">
        <f>'Recaudado ''18'!M235</f>
        <v>92799547.859999999</v>
      </c>
      <c r="H105" s="5">
        <f t="shared" si="52"/>
        <v>-33458894.140000001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69718612</v>
      </c>
      <c r="G106" s="5">
        <f t="shared" si="53"/>
        <v>69718612</v>
      </c>
      <c r="H106" s="5">
        <f>SUM(H107:H108)</f>
        <v>-73455992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47171093</v>
      </c>
      <c r="G107" s="5">
        <f>'Recaudado ''18'!M237</f>
        <v>47171093</v>
      </c>
      <c r="H107" s="5">
        <f t="shared" ref="H107:H110" si="56">G107-C107</f>
        <v>-51164547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22547519</v>
      </c>
      <c r="G108" s="5">
        <f>'Recaudado ''18'!M238</f>
        <v>22547519</v>
      </c>
      <c r="H108" s="5">
        <f t="shared" si="56"/>
        <v>-22291445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87784102.079999998</v>
      </c>
      <c r="G109" s="5">
        <f>'Recaudado ''18'!M239</f>
        <v>87784102.079999998</v>
      </c>
      <c r="H109" s="5">
        <f t="shared" si="56"/>
        <v>-89724227.920000002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185720922.31</v>
      </c>
      <c r="G110" s="5">
        <f>'Recaudado ''18'!M240</f>
        <v>185720922.31</v>
      </c>
      <c r="H110" s="5">
        <f t="shared" si="56"/>
        <v>-174695340.69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1764931615.8400002</v>
      </c>
      <c r="G111" s="6">
        <f t="shared" si="57"/>
        <v>1764931615.8400002</v>
      </c>
      <c r="H111" s="6">
        <f>SUM(H112:H114)</f>
        <v>-1094153456.1599998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1605862745.8400002</v>
      </c>
      <c r="G112" s="5">
        <f>'Recaudado ''18'!M242</f>
        <v>1605862745.8400002</v>
      </c>
      <c r="H112" s="5">
        <f t="shared" ref="H112:H116" si="60">G112-C112</f>
        <v>-980567702.15999985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159068870</v>
      </c>
      <c r="G113" s="5">
        <f>'Recaudado ''18'!M243</f>
        <v>159068870</v>
      </c>
      <c r="H113" s="5">
        <f t="shared" si="60"/>
        <v>-113585754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''18'!M244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''18'!M250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15302987819.470001</v>
      </c>
      <c r="G123" s="33">
        <f t="shared" si="66"/>
        <v>15302987819.470001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-13112676335.529999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15302987819.470001</v>
      </c>
      <c r="G128" s="29">
        <f t="shared" si="67"/>
        <v>15302987819.470001</v>
      </c>
      <c r="H128" s="29">
        <f t="shared" si="67"/>
        <v>-13112676335.529999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1798560865.6199999</v>
      </c>
      <c r="G129" s="14">
        <f t="shared" si="68"/>
        <v>1798560865.6199999</v>
      </c>
      <c r="H129" s="14">
        <f t="shared" ref="H129" si="69">G129-C129</f>
        <v>-1420405798.3800001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774725645.48000002</v>
      </c>
      <c r="G131" s="5">
        <f t="shared" si="71"/>
        <v>774725645.48000002</v>
      </c>
      <c r="H131" s="5">
        <f>G131-C131</f>
        <v>-434801288.51999998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55267112.329999998</v>
      </c>
      <c r="G132" s="5">
        <f t="shared" si="72"/>
        <v>55267112.329999998</v>
      </c>
      <c r="H132" s="5">
        <f t="shared" ref="H132:H139" si="73">G132-C132</f>
        <v>-85523808.670000002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55267112.329999998</v>
      </c>
      <c r="G133" s="5">
        <f t="shared" si="74"/>
        <v>55267112.329999998</v>
      </c>
      <c r="H133" s="5">
        <f t="shared" si="73"/>
        <v>-85523808.670000002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702033990.32000005</v>
      </c>
      <c r="G135" s="5">
        <f t="shared" si="76"/>
        <v>702033990.32000005</v>
      </c>
      <c r="H135" s="5">
        <f t="shared" si="73"/>
        <v>-698421140.67999995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702033990.32000005</v>
      </c>
      <c r="G136" s="5">
        <f t="shared" si="77"/>
        <v>702033990.32000005</v>
      </c>
      <c r="H136" s="5">
        <f t="shared" si="73"/>
        <v>-698421140.67999995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11972400205.720001</v>
      </c>
      <c r="G138" s="5">
        <f t="shared" si="79"/>
        <v>11972400205.720001</v>
      </c>
      <c r="H138" s="5">
        <f t="shared" si="73"/>
        <v>-10473524299.279999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15302987819.470001</v>
      </c>
      <c r="G147" s="33">
        <f t="shared" si="84"/>
        <v>15302987819.470001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-13112676335.529999</v>
      </c>
    </row>
    <row r="149" spans="2:8" ht="15" customHeight="1">
      <c r="B149" s="18" t="str">
        <f>'M-ENE'!B149</f>
        <v>Nota: Las cifras pueden presentar diferencias por redondeo. * Estimado anual.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149"/>
  <sheetViews>
    <sheetView showGridLines="0" zoomScale="85" zoomScaleNormal="85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151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1798560865.6199999</v>
      </c>
      <c r="G9" s="29">
        <f t="shared" si="0"/>
        <v>1798560865.6199999</v>
      </c>
      <c r="H9" s="29">
        <f>SUM(H10,H12,H14,H20,H22)</f>
        <v>-1420405798.3800001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2588930</v>
      </c>
      <c r="G10" s="27">
        <f t="shared" si="1"/>
        <v>2588930</v>
      </c>
      <c r="H10" s="27">
        <f>H11</f>
        <v>-2560233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2588930</v>
      </c>
      <c r="G11" s="5">
        <f>'Recaudado ''18'!N141</f>
        <v>2588930</v>
      </c>
      <c r="H11" s="5">
        <f>G11-C11</f>
        <v>-2560233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63646827</v>
      </c>
      <c r="G12" s="6">
        <f t="shared" si="2"/>
        <v>63646827</v>
      </c>
      <c r="H12" s="6">
        <f>H13</f>
        <v>-10846215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63646827</v>
      </c>
      <c r="G13" s="5">
        <f>'Recaudado ''18'!N143</f>
        <v>63646827</v>
      </c>
      <c r="H13" s="5">
        <f>G13-C13</f>
        <v>-10846215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843905051.69999993</v>
      </c>
      <c r="G14" s="6">
        <f t="shared" si="3"/>
        <v>843905051.69999993</v>
      </c>
      <c r="H14" s="6">
        <f>SUM(H15:H19)</f>
        <v>-719579411.30000007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12574467</v>
      </c>
      <c r="G15" s="5">
        <f>'Recaudado ''18'!N145</f>
        <v>12574467</v>
      </c>
      <c r="H15" s="5">
        <f t="shared" ref="H15:H19" si="6">G15-C15</f>
        <v>-10517333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760979155.69999993</v>
      </c>
      <c r="G16" s="5">
        <f>'Recaudado ''18'!N146</f>
        <v>760979155.69999993</v>
      </c>
      <c r="H16" s="5">
        <f t="shared" si="6"/>
        <v>-618803551.30000007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32165772</v>
      </c>
      <c r="G17" s="5">
        <f>'Recaudado ''18'!N147</f>
        <v>32165772</v>
      </c>
      <c r="H17" s="5">
        <f t="shared" si="6"/>
        <v>-55844803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13864534</v>
      </c>
      <c r="G18" s="5">
        <f>'Recaudado ''18'!N148</f>
        <v>13864534</v>
      </c>
      <c r="H18" s="5">
        <f t="shared" si="6"/>
        <v>-16481152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24321123</v>
      </c>
      <c r="G19" s="5">
        <f>'Recaudado ''18'!N149</f>
        <v>24321123</v>
      </c>
      <c r="H19" s="5">
        <f t="shared" si="6"/>
        <v>-17932572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861231968.91999996</v>
      </c>
      <c r="G20" s="6">
        <f t="shared" si="7"/>
        <v>861231968.91999996</v>
      </c>
      <c r="H20" s="6">
        <f>H21</f>
        <v>-671591115.08000004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861231968.91999996</v>
      </c>
      <c r="G21" s="5">
        <f>'Recaudado ''18'!N151</f>
        <v>861231968.91999996</v>
      </c>
      <c r="H21" s="5">
        <f t="shared" ref="H21" si="8">G21-C21</f>
        <v>-671591115.08000004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27188088</v>
      </c>
      <c r="G22" s="6">
        <f t="shared" si="9"/>
        <v>27188088</v>
      </c>
      <c r="H22" s="6">
        <f>SUM(H23:H25)</f>
        <v>-15828824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9282270</v>
      </c>
      <c r="G23" s="5">
        <f>'Recaudado ''18'!N153</f>
        <v>9282270</v>
      </c>
      <c r="H23" s="5">
        <f t="shared" ref="H23:H29" si="12">G23-C23</f>
        <v>-12631714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9073934</v>
      </c>
      <c r="G24" s="5">
        <f>'Recaudado ''18'!N154</f>
        <v>9073934</v>
      </c>
      <c r="H24" s="5">
        <f t="shared" si="12"/>
        <v>-64162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8831884</v>
      </c>
      <c r="G25" s="5">
        <f>'Recaudado ''18'!N155</f>
        <v>8831884</v>
      </c>
      <c r="H25" s="5">
        <f t="shared" si="12"/>
        <v>-3132948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774725645.48000002</v>
      </c>
      <c r="G31" s="29">
        <f t="shared" si="13"/>
        <v>774725645.48000002</v>
      </c>
      <c r="H31" s="29">
        <f>SUM(H32,H57)</f>
        <v>-434801288.51999998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733320785.48000002</v>
      </c>
      <c r="G32" s="27">
        <f t="shared" si="14"/>
        <v>733320785.48000002</v>
      </c>
      <c r="H32" s="27">
        <f>SUM(H33:H56)</f>
        <v>-431091961.51999998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183884462</v>
      </c>
      <c r="G33" s="5">
        <f>'Recaudado ''18'!N163</f>
        <v>183884462</v>
      </c>
      <c r="H33" s="5">
        <f t="shared" ref="H33:H56" si="17">G33-C33</f>
        <v>-91661782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128091926</v>
      </c>
      <c r="G34" s="5">
        <f>'Recaudado ''18'!N164</f>
        <v>128091926</v>
      </c>
      <c r="H34" s="5">
        <f t="shared" si="17"/>
        <v>-52764089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2637093</v>
      </c>
      <c r="G35" s="5">
        <f>'Recaudado ''18'!N165</f>
        <v>2637093</v>
      </c>
      <c r="H35" s="5">
        <f t="shared" si="17"/>
        <v>-1006985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94787383</v>
      </c>
      <c r="G36" s="5">
        <f>'Recaudado ''18'!N166</f>
        <v>94787383</v>
      </c>
      <c r="H36" s="5">
        <f t="shared" si="17"/>
        <v>13802305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4242703</v>
      </c>
      <c r="G37" s="5">
        <f>'Recaudado ''18'!N167</f>
        <v>4242703</v>
      </c>
      <c r="H37" s="5">
        <f t="shared" si="17"/>
        <v>-2684930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19054385</v>
      </c>
      <c r="G38" s="5">
        <f>'Recaudado ''18'!N168</f>
        <v>19054385</v>
      </c>
      <c r="H38" s="5">
        <f t="shared" si="17"/>
        <v>-16006677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467081</v>
      </c>
      <c r="G39" s="5">
        <f>'Recaudado ''18'!N169</f>
        <v>467081</v>
      </c>
      <c r="H39" s="5">
        <f t="shared" si="17"/>
        <v>-497498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4636590</v>
      </c>
      <c r="G40" s="5">
        <f>'Recaudado ''18'!N170</f>
        <v>4636590</v>
      </c>
      <c r="H40" s="5">
        <f t="shared" si="17"/>
        <v>-2488942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8756</v>
      </c>
      <c r="G41" s="5">
        <f>'Recaudado ''18'!N171</f>
        <v>8756</v>
      </c>
      <c r="H41" s="5">
        <f t="shared" si="17"/>
        <v>-56744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275953041</v>
      </c>
      <c r="G42" s="5">
        <f>'Recaudado ''18'!N172</f>
        <v>275953041</v>
      </c>
      <c r="H42" s="5">
        <f t="shared" si="17"/>
        <v>-249889428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4817276</v>
      </c>
      <c r="G43" s="5">
        <f>'Recaudado ''18'!N173</f>
        <v>4817276</v>
      </c>
      <c r="H43" s="5">
        <f t="shared" si="17"/>
        <v>-7815685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1630833</v>
      </c>
      <c r="G44" s="5">
        <f>'Recaudado ''18'!N174</f>
        <v>1630833</v>
      </c>
      <c r="H44" s="5">
        <f t="shared" si="17"/>
        <v>-5996221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2905882</v>
      </c>
      <c r="G45" s="5">
        <f>'Recaudado ''18'!N175</f>
        <v>2905882</v>
      </c>
      <c r="H45" s="5">
        <f t="shared" si="17"/>
        <v>-4102773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2165</v>
      </c>
      <c r="G46" s="5">
        <f>'Recaudado ''18'!N176</f>
        <v>2165</v>
      </c>
      <c r="H46" s="5">
        <f t="shared" si="17"/>
        <v>2165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403082</v>
      </c>
      <c r="G47" s="5">
        <f>'Recaudado ''18'!N177</f>
        <v>403082</v>
      </c>
      <c r="H47" s="5">
        <f t="shared" si="17"/>
        <v>-179637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18860</v>
      </c>
      <c r="G48" s="5">
        <f>'Recaudado ''18'!N178</f>
        <v>18860</v>
      </c>
      <c r="H48" s="5">
        <f t="shared" si="17"/>
        <v>-90160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13337</v>
      </c>
      <c r="G49" s="5">
        <f>'Recaudado ''18'!N179</f>
        <v>13337</v>
      </c>
      <c r="H49" s="5">
        <f t="shared" si="17"/>
        <v>-41005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2517320</v>
      </c>
      <c r="G50" s="5">
        <f>'Recaudado ''18'!N180</f>
        <v>2517320</v>
      </c>
      <c r="H50" s="5">
        <f t="shared" si="17"/>
        <v>-2126481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''18'!N181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1805196</v>
      </c>
      <c r="G52" s="5">
        <f>'Recaudado ''18'!N182</f>
        <v>1805196</v>
      </c>
      <c r="H52" s="5">
        <f t="shared" si="17"/>
        <v>-3197053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5560235</v>
      </c>
      <c r="G53" s="5">
        <f>'Recaudado ''18'!N183</f>
        <v>5560235</v>
      </c>
      <c r="H53" s="5">
        <f t="shared" si="17"/>
        <v>-3223859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248551</v>
      </c>
      <c r="G54" s="5">
        <f>'Recaudado ''18'!N184</f>
        <v>248551</v>
      </c>
      <c r="H54" s="5">
        <f t="shared" si="17"/>
        <v>-701111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-365371.52</v>
      </c>
      <c r="G55" s="5">
        <f>'Recaudado ''18'!N185</f>
        <v>-365371.52</v>
      </c>
      <c r="H55" s="5">
        <f t="shared" si="17"/>
        <v>-365371.52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''18'!N186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41404860</v>
      </c>
      <c r="G57" s="6">
        <f t="shared" si="18"/>
        <v>41404860</v>
      </c>
      <c r="H57" s="6">
        <f>SUM(H58:H60)</f>
        <v>-3709327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3967904</v>
      </c>
      <c r="G58" s="5">
        <f>'Recaudado ''18'!N188</f>
        <v>3967904</v>
      </c>
      <c r="H58" s="5">
        <f t="shared" ref="H58:H60" si="20">G58-C58</f>
        <v>-6735896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30881758</v>
      </c>
      <c r="G59" s="5">
        <f>'Recaudado ''18'!N189</f>
        <v>30881758</v>
      </c>
      <c r="H59" s="5">
        <f t="shared" si="20"/>
        <v>4643756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6555198</v>
      </c>
      <c r="G60" s="5">
        <f>'Recaudado ''18'!N190</f>
        <v>6555198</v>
      </c>
      <c r="H60" s="5">
        <f t="shared" si="20"/>
        <v>-1617187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55267112.329999998</v>
      </c>
      <c r="G62" s="29">
        <f t="shared" si="21"/>
        <v>55267112.329999998</v>
      </c>
      <c r="H62" s="29">
        <f>SUM(H63,H69)</f>
        <v>-85523808.670000002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55267112.329999998</v>
      </c>
      <c r="G63" s="27">
        <f t="shared" si="22"/>
        <v>55267112.329999998</v>
      </c>
      <c r="H63" s="27">
        <f>SUM(H64:H68)</f>
        <v>-85523808.670000002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4396706.2200000007</v>
      </c>
      <c r="G64" s="5">
        <f>'Recaudado ''18'!N194</f>
        <v>4396706.2200000007</v>
      </c>
      <c r="H64" s="5">
        <f t="shared" ref="H64:H68" si="25">G64-C64</f>
        <v>3361764.2200000007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''18'!N195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''18'!N196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29338584</v>
      </c>
      <c r="G67" s="5">
        <f>'Recaudado ''18'!N197</f>
        <v>29338584</v>
      </c>
      <c r="H67" s="5">
        <f t="shared" si="25"/>
        <v>-40112086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21531822.109999999</v>
      </c>
      <c r="G68" s="5">
        <f>'Recaudado ''18'!N198</f>
        <v>21531822.109999999</v>
      </c>
      <c r="H68" s="5">
        <f t="shared" si="25"/>
        <v>-48773486.890000001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''18'!N200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702033990.32000005</v>
      </c>
      <c r="G72" s="29">
        <f t="shared" si="30"/>
        <v>702033990.32000005</v>
      </c>
      <c r="H72" s="29">
        <f>SUM(H73,H80)</f>
        <v>-698421140.67999995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702033990.32000005</v>
      </c>
      <c r="G73" s="27">
        <f t="shared" si="31"/>
        <v>702033990.32000005</v>
      </c>
      <c r="H73" s="27">
        <f>SUM(H74:H79)</f>
        <v>-698421140.67999995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10453398</v>
      </c>
      <c r="G74" s="5">
        <f>'Recaudado ''18'!N204</f>
        <v>10453398</v>
      </c>
      <c r="H74" s="5">
        <f t="shared" ref="H74:H80" si="34">G74-C74</f>
        <v>-45148506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4439500</v>
      </c>
      <c r="G75" s="5">
        <f>'Recaudado ''18'!N205</f>
        <v>4439500</v>
      </c>
      <c r="H75" s="5">
        <f t="shared" si="34"/>
        <v>-2659224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187227003.46000001</v>
      </c>
      <c r="G76" s="5">
        <f>'Recaudado ''18'!N206</f>
        <v>187227003.46000001</v>
      </c>
      <c r="H76" s="5">
        <f t="shared" si="34"/>
        <v>-26581809.539999992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557278</v>
      </c>
      <c r="G77" s="5">
        <f>'Recaudado ''18'!N207</f>
        <v>557278</v>
      </c>
      <c r="H77" s="5">
        <f t="shared" si="34"/>
        <v>-872687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108482043</v>
      </c>
      <c r="G78" s="5">
        <f>'Recaudado ''18'!N208</f>
        <v>108482043</v>
      </c>
      <c r="H78" s="5">
        <f t="shared" si="34"/>
        <v>-115933080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390874767.86000001</v>
      </c>
      <c r="G79" s="5">
        <f>'Recaudado ''18'!N209</f>
        <v>390874767.86000001</v>
      </c>
      <c r="H79" s="5">
        <f t="shared" si="34"/>
        <v>-507225834.13999999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11972400205.720001</v>
      </c>
      <c r="G84" s="29">
        <f t="shared" si="36"/>
        <v>11972400205.720001</v>
      </c>
      <c r="H84" s="29">
        <f>SUM(H85,H94,H111)</f>
        <v>-10473524299.279999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5645329832</v>
      </c>
      <c r="G85" s="27">
        <f t="shared" si="37"/>
        <v>5645329832</v>
      </c>
      <c r="H85" s="27">
        <f>SUM(H86:H93)</f>
        <v>-3902474665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4267856450</v>
      </c>
      <c r="G86" s="5">
        <f>'Recaudado ''18'!N216</f>
        <v>4267856450</v>
      </c>
      <c r="H86" s="5">
        <f t="shared" ref="H86:H93" si="40">G86-C86</f>
        <v>-3092395012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230232671</v>
      </c>
      <c r="G87" s="5">
        <f>'Recaudado ''18'!N217</f>
        <v>230232671</v>
      </c>
      <c r="H87" s="5">
        <f t="shared" si="40"/>
        <v>-197044500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243509888</v>
      </c>
      <c r="G88" s="5">
        <f>'Recaudado ''18'!N218</f>
        <v>243509888</v>
      </c>
      <c r="H88" s="5">
        <f t="shared" si="40"/>
        <v>-228301126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144081023</v>
      </c>
      <c r="G89" s="5">
        <f>'Recaudado ''18'!N219</f>
        <v>144081023</v>
      </c>
      <c r="H89" s="5">
        <f t="shared" si="40"/>
        <v>-246990285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26924670</v>
      </c>
      <c r="G90" s="5">
        <f>'Recaudado ''18'!N220</f>
        <v>26924670</v>
      </c>
      <c r="H90" s="5">
        <f t="shared" si="40"/>
        <v>-26924670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24119679</v>
      </c>
      <c r="G91" s="5">
        <f>'Recaudado ''18'!N221</f>
        <v>24119679</v>
      </c>
      <c r="H91" s="5">
        <f t="shared" si="40"/>
        <v>-38622869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178789458</v>
      </c>
      <c r="G92" s="5">
        <f>'Recaudado ''18'!N222</f>
        <v>178789458</v>
      </c>
      <c r="H92" s="5">
        <f t="shared" si="40"/>
        <v>-177001119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529815993</v>
      </c>
      <c r="G93" s="5">
        <f>'Recaudado ''18'!N223</f>
        <v>529815993</v>
      </c>
      <c r="H93" s="5">
        <f t="shared" si="40"/>
        <v>104804916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4562138757.8800011</v>
      </c>
      <c r="G94" s="6">
        <f t="shared" si="41"/>
        <v>4562138757.8800011</v>
      </c>
      <c r="H94" s="6">
        <f>SUM(H95:H97,H100:H101,H106,H109:H110)</f>
        <v>-5476896178.1199999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2152252418.46</v>
      </c>
      <c r="G95" s="5">
        <f>'Recaudado ''18'!N225</f>
        <v>2152252418.46</v>
      </c>
      <c r="H95" s="5">
        <f t="shared" ref="H95:H96" si="44">G95-C95</f>
        <v>-3304244921.54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783441389</v>
      </c>
      <c r="G96" s="5">
        <f>'Recaudado ''18'!N226</f>
        <v>783441389</v>
      </c>
      <c r="H96" s="5">
        <f t="shared" si="44"/>
        <v>-782441098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466729230</v>
      </c>
      <c r="G97" s="5">
        <f t="shared" si="45"/>
        <v>466729230</v>
      </c>
      <c r="H97" s="5">
        <f>SUM(H98:H99)</f>
        <v>-325554437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56574360</v>
      </c>
      <c r="G98" s="5">
        <f>'Recaudado ''18'!N228</f>
        <v>56574360</v>
      </c>
      <c r="H98" s="5">
        <f t="shared" ref="H98:H100" si="48">G98-C98</f>
        <v>-39461922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410154870</v>
      </c>
      <c r="G99" s="5">
        <f>'Recaudado ''18'!N229</f>
        <v>410154870</v>
      </c>
      <c r="H99" s="5">
        <f t="shared" si="48"/>
        <v>-286092515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495235248</v>
      </c>
      <c r="G100" s="5">
        <f>'Recaudado ''18'!N230</f>
        <v>495235248</v>
      </c>
      <c r="H100" s="5">
        <f t="shared" si="48"/>
        <v>-483492679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321256836.03000003</v>
      </c>
      <c r="G101" s="5">
        <f t="shared" si="49"/>
        <v>321256836.03000003</v>
      </c>
      <c r="H101" s="5">
        <f>SUM(H102:H105)</f>
        <v>-243287481.96999997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59457486</v>
      </c>
      <c r="G102" s="5">
        <f>'Recaudado ''18'!N232</f>
        <v>59457486</v>
      </c>
      <c r="H102" s="5">
        <f t="shared" ref="H102:H105" si="52">G102-C102</f>
        <v>-52579711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164973642.05000001</v>
      </c>
      <c r="G103" s="5">
        <f>'Recaudado ''18'!N233</f>
        <v>164973642.05000001</v>
      </c>
      <c r="H103" s="5">
        <f t="shared" si="52"/>
        <v>-153552473.94999999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4026160.12</v>
      </c>
      <c r="G104" s="5">
        <f>'Recaudado ''18'!N234</f>
        <v>4026160.12</v>
      </c>
      <c r="H104" s="5">
        <f t="shared" si="52"/>
        <v>-3696402.88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92799547.859999999</v>
      </c>
      <c r="G105" s="5">
        <f>'Recaudado ''18'!N235</f>
        <v>92799547.859999999</v>
      </c>
      <c r="H105" s="5">
        <f t="shared" si="52"/>
        <v>-33458894.140000001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69718612</v>
      </c>
      <c r="G106" s="5">
        <f t="shared" si="53"/>
        <v>69718612</v>
      </c>
      <c r="H106" s="5">
        <f>SUM(H107:H108)</f>
        <v>-73455992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47171093</v>
      </c>
      <c r="G107" s="5">
        <f>'Recaudado ''18'!N237</f>
        <v>47171093</v>
      </c>
      <c r="H107" s="5">
        <f t="shared" ref="H107:H110" si="56">G107-C107</f>
        <v>-51164547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22547519</v>
      </c>
      <c r="G108" s="5">
        <f>'Recaudado ''18'!N238</f>
        <v>22547519</v>
      </c>
      <c r="H108" s="5">
        <f t="shared" si="56"/>
        <v>-22291445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87784102.079999998</v>
      </c>
      <c r="G109" s="5">
        <f>'Recaudado ''18'!N239</f>
        <v>87784102.079999998</v>
      </c>
      <c r="H109" s="5">
        <f t="shared" si="56"/>
        <v>-89724227.920000002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185720922.31</v>
      </c>
      <c r="G110" s="5">
        <f>'Recaudado ''18'!N240</f>
        <v>185720922.31</v>
      </c>
      <c r="H110" s="5">
        <f t="shared" si="56"/>
        <v>-174695340.69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1764931615.8400002</v>
      </c>
      <c r="G111" s="6">
        <f t="shared" si="57"/>
        <v>1764931615.8400002</v>
      </c>
      <c r="H111" s="6">
        <f>SUM(H112:H114)</f>
        <v>-1094153456.1599998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1605862745.8400002</v>
      </c>
      <c r="G112" s="5">
        <f>'Recaudado ''18'!N242</f>
        <v>1605862745.8400002</v>
      </c>
      <c r="H112" s="5">
        <f t="shared" ref="H112:H116" si="60">G112-C112</f>
        <v>-980567702.15999985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159068870</v>
      </c>
      <c r="G113" s="5">
        <f>'Recaudado ''18'!N243</f>
        <v>159068870</v>
      </c>
      <c r="H113" s="5">
        <f t="shared" si="60"/>
        <v>-113585754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''18'!N244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''18'!N250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15302987819.470001</v>
      </c>
      <c r="G123" s="33">
        <f t="shared" si="66"/>
        <v>15302987819.470001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-13112676335.529999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15302987819.470001</v>
      </c>
      <c r="G128" s="29">
        <f t="shared" si="67"/>
        <v>15302987819.470001</v>
      </c>
      <c r="H128" s="29">
        <f t="shared" si="67"/>
        <v>-13112676335.529999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1798560865.6199999</v>
      </c>
      <c r="G129" s="14">
        <f t="shared" si="68"/>
        <v>1798560865.6199999</v>
      </c>
      <c r="H129" s="14">
        <f t="shared" ref="H129" si="69">G129-C129</f>
        <v>-1420405798.3800001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774725645.48000002</v>
      </c>
      <c r="G131" s="5">
        <f t="shared" si="71"/>
        <v>774725645.48000002</v>
      </c>
      <c r="H131" s="5">
        <f>G131-C131</f>
        <v>-434801288.51999998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55267112.329999998</v>
      </c>
      <c r="G132" s="5">
        <f t="shared" si="72"/>
        <v>55267112.329999998</v>
      </c>
      <c r="H132" s="5">
        <f t="shared" ref="H132:H139" si="73">G132-C132</f>
        <v>-85523808.670000002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55267112.329999998</v>
      </c>
      <c r="G133" s="5">
        <f t="shared" si="74"/>
        <v>55267112.329999998</v>
      </c>
      <c r="H133" s="5">
        <f t="shared" si="73"/>
        <v>-85523808.670000002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702033990.32000005</v>
      </c>
      <c r="G135" s="5">
        <f t="shared" si="76"/>
        <v>702033990.32000005</v>
      </c>
      <c r="H135" s="5">
        <f t="shared" si="73"/>
        <v>-698421140.67999995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702033990.32000005</v>
      </c>
      <c r="G136" s="5">
        <f t="shared" si="77"/>
        <v>702033990.32000005</v>
      </c>
      <c r="H136" s="5">
        <f t="shared" si="73"/>
        <v>-698421140.67999995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11972400205.720001</v>
      </c>
      <c r="G138" s="5">
        <f t="shared" si="79"/>
        <v>11972400205.720001</v>
      </c>
      <c r="H138" s="5">
        <f t="shared" si="73"/>
        <v>-10473524299.279999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15302987819.470001</v>
      </c>
      <c r="G147" s="33">
        <f t="shared" si="84"/>
        <v>15302987819.470001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-13112676335.529999</v>
      </c>
    </row>
    <row r="149" spans="2:8" ht="15" customHeight="1">
      <c r="B149" s="18" t="s">
        <v>149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260"/>
  <sheetViews>
    <sheetView showGridLines="0" zoomScale="85" zoomScaleNormal="85" workbookViewId="0">
      <pane xSplit="2" ySplit="7" topLeftCell="C8" activePane="bottomRight" state="frozen"/>
      <selection activeCell="A8" sqref="A8"/>
      <selection pane="topRight" activeCell="A8" sqref="A8"/>
      <selection pane="bottomLeft" activeCell="A8" sqref="A8"/>
      <selection pane="bottomRight" activeCell="C8" sqref="C8"/>
    </sheetView>
  </sheetViews>
  <sheetFormatPr baseColWidth="10" defaultRowHeight="15" customHeight="1"/>
  <cols>
    <col min="1" max="1" width="1.5703125" style="2" customWidth="1"/>
    <col min="2" max="2" width="49.85546875" style="2" customWidth="1"/>
    <col min="3" max="14" width="13.28515625" style="2" customWidth="1"/>
    <col min="15" max="15" width="14.28515625" style="2" customWidth="1"/>
    <col min="16" max="16384" width="11.42578125" style="2"/>
  </cols>
  <sheetData>
    <row r="5" spans="2:15" ht="15.75">
      <c r="B5" s="1" t="s">
        <v>163</v>
      </c>
    </row>
    <row r="6" spans="2:15" ht="15" customHeight="1">
      <c r="B6" s="3" t="s">
        <v>0</v>
      </c>
      <c r="G6" s="45"/>
    </row>
    <row r="7" spans="2:15" ht="30" customHeight="1"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  <c r="K7" s="37" t="s">
        <v>10</v>
      </c>
      <c r="L7" s="37" t="s">
        <v>11</v>
      </c>
      <c r="M7" s="37" t="s">
        <v>12</v>
      </c>
      <c r="N7" s="37" t="s">
        <v>13</v>
      </c>
      <c r="O7" s="37" t="s">
        <v>14</v>
      </c>
    </row>
    <row r="8" spans="2:15" ht="15" customHeight="1">
      <c r="B8" s="17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0"/>
    </row>
    <row r="9" spans="2:15" ht="15" customHeight="1">
      <c r="B9" s="39" t="s">
        <v>15</v>
      </c>
      <c r="C9" s="29">
        <f>SUM(C10,C12,C14,C20,C22)</f>
        <v>338448992.27999997</v>
      </c>
      <c r="D9" s="29">
        <f t="shared" ref="D9:N9" si="0">SUM(D10,D12,D14,D20,D22)</f>
        <v>300188814.07999998</v>
      </c>
      <c r="E9" s="29">
        <f t="shared" si="0"/>
        <v>280802322.90999997</v>
      </c>
      <c r="F9" s="29">
        <f t="shared" si="0"/>
        <v>303899084</v>
      </c>
      <c r="G9" s="29">
        <f t="shared" ref="G9" si="1">SUM(G10,G12,G14,G20,G22)</f>
        <v>274548906.47000003</v>
      </c>
      <c r="H9" s="29">
        <f t="shared" si="0"/>
        <v>300672745.88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29">
        <f>SUM(O10,O12,O14,O20,O22)</f>
        <v>1798560865.6199999</v>
      </c>
    </row>
    <row r="10" spans="2:15" ht="15" customHeight="1">
      <c r="B10" s="38" t="s">
        <v>16</v>
      </c>
      <c r="C10" s="27">
        <f>C11</f>
        <v>775318</v>
      </c>
      <c r="D10" s="27">
        <f t="shared" ref="D10:N10" si="2">D11</f>
        <v>74209</v>
      </c>
      <c r="E10" s="27">
        <f t="shared" si="2"/>
        <v>737542</v>
      </c>
      <c r="F10" s="27">
        <f t="shared" si="2"/>
        <v>88645</v>
      </c>
      <c r="G10" s="27">
        <f t="shared" si="2"/>
        <v>829763</v>
      </c>
      <c r="H10" s="27">
        <f t="shared" si="2"/>
        <v>83453</v>
      </c>
      <c r="I10" s="27">
        <f t="shared" si="2"/>
        <v>0</v>
      </c>
      <c r="J10" s="27">
        <f t="shared" si="2"/>
        <v>0</v>
      </c>
      <c r="K10" s="27">
        <f t="shared" si="2"/>
        <v>0</v>
      </c>
      <c r="L10" s="27">
        <f t="shared" si="2"/>
        <v>0</v>
      </c>
      <c r="M10" s="27">
        <f t="shared" si="2"/>
        <v>0</v>
      </c>
      <c r="N10" s="27">
        <f t="shared" si="2"/>
        <v>0</v>
      </c>
      <c r="O10" s="27">
        <f>O11</f>
        <v>2588930</v>
      </c>
    </row>
    <row r="11" spans="2:15" ht="15" customHeight="1">
      <c r="B11" s="4" t="s">
        <v>17</v>
      </c>
      <c r="C11" s="5">
        <f>[1]DCG!C11</f>
        <v>775318</v>
      </c>
      <c r="D11" s="5">
        <f>[1]DCG!D11</f>
        <v>74209</v>
      </c>
      <c r="E11" s="5">
        <f>[1]DCG!E11</f>
        <v>737542</v>
      </c>
      <c r="F11" s="5">
        <f>[1]DCG!F11</f>
        <v>88645</v>
      </c>
      <c r="G11" s="5">
        <f>[1]DCG!G11</f>
        <v>829763</v>
      </c>
      <c r="H11" s="5">
        <f>[1]DCG!H11</f>
        <v>83453</v>
      </c>
      <c r="I11" s="5">
        <f>[1]DCG!I11</f>
        <v>0</v>
      </c>
      <c r="J11" s="5">
        <f>[1]DCG!J11</f>
        <v>0</v>
      </c>
      <c r="K11" s="5">
        <f>[1]DCG!K11</f>
        <v>0</v>
      </c>
      <c r="L11" s="5">
        <f>[1]DCG!L11</f>
        <v>0</v>
      </c>
      <c r="M11" s="5">
        <f>[1]DCG!M11</f>
        <v>0</v>
      </c>
      <c r="N11" s="5">
        <f>[1]DCG!N11</f>
        <v>0</v>
      </c>
      <c r="O11" s="5">
        <f t="shared" ref="O11:O25" si="3">SUM(C11:N11)</f>
        <v>2588930</v>
      </c>
    </row>
    <row r="12" spans="2:15" ht="15" customHeight="1">
      <c r="B12" s="7" t="s">
        <v>18</v>
      </c>
      <c r="C12" s="6">
        <f>C13</f>
        <v>8970343</v>
      </c>
      <c r="D12" s="6">
        <f t="shared" ref="D12:N12" si="4">D13</f>
        <v>21471473</v>
      </c>
      <c r="E12" s="6">
        <f t="shared" si="4"/>
        <v>14624529</v>
      </c>
      <c r="F12" s="6">
        <f t="shared" si="4"/>
        <v>7047415</v>
      </c>
      <c r="G12" s="6">
        <f t="shared" si="4"/>
        <v>4989834</v>
      </c>
      <c r="H12" s="6">
        <f t="shared" si="4"/>
        <v>6543233</v>
      </c>
      <c r="I12" s="6">
        <f t="shared" si="4"/>
        <v>0</v>
      </c>
      <c r="J12" s="6">
        <f t="shared" si="4"/>
        <v>0</v>
      </c>
      <c r="K12" s="6">
        <f t="shared" si="4"/>
        <v>0</v>
      </c>
      <c r="L12" s="6">
        <f t="shared" si="4"/>
        <v>0</v>
      </c>
      <c r="M12" s="6">
        <f t="shared" si="4"/>
        <v>0</v>
      </c>
      <c r="N12" s="6">
        <f t="shared" si="4"/>
        <v>0</v>
      </c>
      <c r="O12" s="6">
        <f>O13</f>
        <v>63646827</v>
      </c>
    </row>
    <row r="13" spans="2:15" ht="15" customHeight="1">
      <c r="B13" s="4" t="s">
        <v>19</v>
      </c>
      <c r="C13" s="5">
        <f>[1]DCG!C13</f>
        <v>8970343</v>
      </c>
      <c r="D13" s="5">
        <f>[1]DCG!D13</f>
        <v>21471473</v>
      </c>
      <c r="E13" s="5">
        <f>[1]DCG!E13</f>
        <v>14624529</v>
      </c>
      <c r="F13" s="5">
        <f>[1]DCG!F13</f>
        <v>7047415</v>
      </c>
      <c r="G13" s="5">
        <f>[1]DCG!G13</f>
        <v>4989834</v>
      </c>
      <c r="H13" s="5">
        <f>[1]DCG!H13</f>
        <v>6543233</v>
      </c>
      <c r="I13" s="5">
        <f>[1]DCG!I13</f>
        <v>0</v>
      </c>
      <c r="J13" s="5">
        <f>[1]DCG!J13</f>
        <v>0</v>
      </c>
      <c r="K13" s="5">
        <f>[1]DCG!K13</f>
        <v>0</v>
      </c>
      <c r="L13" s="5">
        <f>[1]DCG!L13</f>
        <v>0</v>
      </c>
      <c r="M13" s="5">
        <f>[1]DCG!M13</f>
        <v>0</v>
      </c>
      <c r="N13" s="5">
        <f>[1]DCG!N13</f>
        <v>0</v>
      </c>
      <c r="O13" s="5">
        <f t="shared" si="3"/>
        <v>63646827</v>
      </c>
    </row>
    <row r="14" spans="2:15" ht="15" customHeight="1">
      <c r="B14" s="7" t="s">
        <v>20</v>
      </c>
      <c r="C14" s="6">
        <f>SUM(C15:C19)</f>
        <v>147454627.28</v>
      </c>
      <c r="D14" s="6">
        <f t="shared" ref="D14:N14" si="5">SUM(D15:D19)</f>
        <v>145370994.07999998</v>
      </c>
      <c r="E14" s="6">
        <f t="shared" si="5"/>
        <v>135786192.91</v>
      </c>
      <c r="F14" s="6">
        <f t="shared" si="5"/>
        <v>157781284</v>
      </c>
      <c r="G14" s="6">
        <f t="shared" ref="G14" si="6">SUM(G15:G19)</f>
        <v>131326068.55</v>
      </c>
      <c r="H14" s="6">
        <f t="shared" si="5"/>
        <v>126185884.88</v>
      </c>
      <c r="I14" s="6">
        <f t="shared" si="5"/>
        <v>0</v>
      </c>
      <c r="J14" s="6">
        <f t="shared" si="5"/>
        <v>0</v>
      </c>
      <c r="K14" s="6">
        <f t="shared" si="5"/>
        <v>0</v>
      </c>
      <c r="L14" s="6">
        <f t="shared" si="5"/>
        <v>0</v>
      </c>
      <c r="M14" s="6">
        <f t="shared" si="5"/>
        <v>0</v>
      </c>
      <c r="N14" s="6">
        <f t="shared" si="5"/>
        <v>0</v>
      </c>
      <c r="O14" s="6">
        <f>SUM(O15:O19)</f>
        <v>843905051.69999993</v>
      </c>
    </row>
    <row r="15" spans="2:15" ht="15" customHeight="1">
      <c r="B15" s="4" t="s">
        <v>21</v>
      </c>
      <c r="C15" s="5">
        <f>[1]DCG!C15</f>
        <v>2283026</v>
      </c>
      <c r="D15" s="5">
        <f>[1]DCG!D15</f>
        <v>2020116</v>
      </c>
      <c r="E15" s="5">
        <f>[1]DCG!E15</f>
        <v>2554838</v>
      </c>
      <c r="F15" s="5">
        <f>[1]DCG!F15</f>
        <v>2088768</v>
      </c>
      <c r="G15" s="5">
        <f>[1]DCG!G15</f>
        <v>1925340</v>
      </c>
      <c r="H15" s="5">
        <f>[1]DCG!H15</f>
        <v>1702379</v>
      </c>
      <c r="I15" s="5">
        <f>[1]DCG!I15</f>
        <v>0</v>
      </c>
      <c r="J15" s="5">
        <f>[1]DCG!J15</f>
        <v>0</v>
      </c>
      <c r="K15" s="5">
        <f>[1]DCG!K15</f>
        <v>0</v>
      </c>
      <c r="L15" s="5">
        <f>[1]DCG!L15</f>
        <v>0</v>
      </c>
      <c r="M15" s="5">
        <f>[1]DCG!M15</f>
        <v>0</v>
      </c>
      <c r="N15" s="5">
        <f>[1]DCG!N15</f>
        <v>0</v>
      </c>
      <c r="O15" s="5">
        <f t="shared" si="3"/>
        <v>12574467</v>
      </c>
    </row>
    <row r="16" spans="2:15" ht="15" customHeight="1">
      <c r="B16" s="4" t="s">
        <v>22</v>
      </c>
      <c r="C16" s="5">
        <f>[1]DCG!C16</f>
        <v>133969260.28</v>
      </c>
      <c r="D16" s="5">
        <f>[1]DCG!D16</f>
        <v>132417234.08</v>
      </c>
      <c r="E16" s="5">
        <f>[1]DCG!E16</f>
        <v>122018657.91</v>
      </c>
      <c r="F16" s="5">
        <f>[1]DCG!F16</f>
        <v>143605131</v>
      </c>
      <c r="G16" s="5">
        <f>[1]DCG!G16</f>
        <v>116724457.55</v>
      </c>
      <c r="H16" s="5">
        <f>[1]DCG!H16</f>
        <v>112244414.88</v>
      </c>
      <c r="I16" s="5">
        <f>[1]DCG!I16</f>
        <v>0</v>
      </c>
      <c r="J16" s="5">
        <f>[1]DCG!J16</f>
        <v>0</v>
      </c>
      <c r="K16" s="5">
        <f>[1]DCG!K16</f>
        <v>0</v>
      </c>
      <c r="L16" s="5">
        <f>[1]DCG!L16</f>
        <v>0</v>
      </c>
      <c r="M16" s="5">
        <f>[1]DCG!M16</f>
        <v>0</v>
      </c>
      <c r="N16" s="5">
        <f>[1]DCG!N16</f>
        <v>0</v>
      </c>
      <c r="O16" s="5">
        <f t="shared" si="3"/>
        <v>760979155.69999993</v>
      </c>
    </row>
    <row r="17" spans="2:15" ht="15" customHeight="1">
      <c r="B17" s="4" t="s">
        <v>23</v>
      </c>
      <c r="C17" s="5">
        <f>[1]DCG!C17</f>
        <v>5389580</v>
      </c>
      <c r="D17" s="5">
        <f>[1]DCG!D17</f>
        <v>5040350</v>
      </c>
      <c r="E17" s="5">
        <f>[1]DCG!E17</f>
        <v>5455947</v>
      </c>
      <c r="F17" s="5">
        <f>[1]DCG!F17</f>
        <v>5216379</v>
      </c>
      <c r="G17" s="5">
        <f>[1]DCG!G17</f>
        <v>6028234</v>
      </c>
      <c r="H17" s="5">
        <f>[1]DCG!H17</f>
        <v>5035282</v>
      </c>
      <c r="I17" s="5">
        <f>[1]DCG!I17</f>
        <v>0</v>
      </c>
      <c r="J17" s="5">
        <f>[1]DCG!J17</f>
        <v>0</v>
      </c>
      <c r="K17" s="5">
        <f>[1]DCG!K17</f>
        <v>0</v>
      </c>
      <c r="L17" s="5">
        <f>[1]DCG!L17</f>
        <v>0</v>
      </c>
      <c r="M17" s="5">
        <f>[1]DCG!M17</f>
        <v>0</v>
      </c>
      <c r="N17" s="5">
        <f>[1]DCG!N17</f>
        <v>0</v>
      </c>
      <c r="O17" s="5">
        <f t="shared" si="3"/>
        <v>32165772</v>
      </c>
    </row>
    <row r="18" spans="2:15" ht="15" customHeight="1">
      <c r="B18" s="4" t="s">
        <v>24</v>
      </c>
      <c r="C18" s="5">
        <f>[1]DCG!C18</f>
        <v>2051341</v>
      </c>
      <c r="D18" s="5">
        <f>[1]DCG!D18</f>
        <v>1396063</v>
      </c>
      <c r="E18" s="5">
        <f>[1]DCG!E18</f>
        <v>2089781</v>
      </c>
      <c r="F18" s="5">
        <f>[1]DCG!F18</f>
        <v>2647689</v>
      </c>
      <c r="G18" s="5">
        <f>[1]DCG!G18</f>
        <v>2614603</v>
      </c>
      <c r="H18" s="5">
        <f>[1]DCG!H18</f>
        <v>3065057</v>
      </c>
      <c r="I18" s="5">
        <f>[1]DCG!I18</f>
        <v>0</v>
      </c>
      <c r="J18" s="5">
        <f>[1]DCG!J18</f>
        <v>0</v>
      </c>
      <c r="K18" s="5">
        <f>[1]DCG!K18</f>
        <v>0</v>
      </c>
      <c r="L18" s="5">
        <f>[1]DCG!L18</f>
        <v>0</v>
      </c>
      <c r="M18" s="5">
        <f>[1]DCG!M18</f>
        <v>0</v>
      </c>
      <c r="N18" s="5">
        <f>[1]DCG!N18</f>
        <v>0</v>
      </c>
      <c r="O18" s="5">
        <f t="shared" si="3"/>
        <v>13864534</v>
      </c>
    </row>
    <row r="19" spans="2:15" ht="15" customHeight="1">
      <c r="B19" s="4" t="s">
        <v>25</v>
      </c>
      <c r="C19" s="5">
        <f>[1]DCG!C19</f>
        <v>3761420</v>
      </c>
      <c r="D19" s="5">
        <f>[1]DCG!D19</f>
        <v>4497231</v>
      </c>
      <c r="E19" s="5">
        <f>[1]DCG!E19</f>
        <v>3666969</v>
      </c>
      <c r="F19" s="5">
        <f>[1]DCG!F19</f>
        <v>4223317</v>
      </c>
      <c r="G19" s="5">
        <f>[1]DCG!G19</f>
        <v>4033434</v>
      </c>
      <c r="H19" s="5">
        <f>[1]DCG!H19</f>
        <v>4138752</v>
      </c>
      <c r="I19" s="5">
        <f>[1]DCG!I19</f>
        <v>0</v>
      </c>
      <c r="J19" s="5">
        <f>[1]DCG!J19</f>
        <v>0</v>
      </c>
      <c r="K19" s="5">
        <f>[1]DCG!K19</f>
        <v>0</v>
      </c>
      <c r="L19" s="5">
        <f>[1]DCG!L19</f>
        <v>0</v>
      </c>
      <c r="M19" s="5">
        <f>[1]DCG!M19</f>
        <v>0</v>
      </c>
      <c r="N19" s="5">
        <f>[1]DCG!N19</f>
        <v>0</v>
      </c>
      <c r="O19" s="5">
        <f t="shared" si="3"/>
        <v>24321123</v>
      </c>
    </row>
    <row r="20" spans="2:15" ht="15" customHeight="1">
      <c r="B20" s="7" t="s">
        <v>26</v>
      </c>
      <c r="C20" s="6">
        <f>C21</f>
        <v>178375275</v>
      </c>
      <c r="D20" s="6">
        <f t="shared" ref="D20:N20" si="7">D21</f>
        <v>129834474</v>
      </c>
      <c r="E20" s="6">
        <f t="shared" si="7"/>
        <v>125583509</v>
      </c>
      <c r="F20" s="6">
        <f t="shared" si="7"/>
        <v>134275864</v>
      </c>
      <c r="G20" s="6">
        <f t="shared" si="7"/>
        <v>132005771.92</v>
      </c>
      <c r="H20" s="6">
        <f t="shared" si="7"/>
        <v>161157075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>O21</f>
        <v>861231968.91999996</v>
      </c>
    </row>
    <row r="21" spans="2:15" ht="15" customHeight="1">
      <c r="B21" s="4" t="s">
        <v>27</v>
      </c>
      <c r="C21" s="5">
        <f>[1]DCG!C21</f>
        <v>178375275</v>
      </c>
      <c r="D21" s="5">
        <f>[1]DCG!D21</f>
        <v>129834474</v>
      </c>
      <c r="E21" s="5">
        <f>[1]DCG!E21</f>
        <v>125583509</v>
      </c>
      <c r="F21" s="5">
        <f>[1]DCG!F21</f>
        <v>134275864</v>
      </c>
      <c r="G21" s="5">
        <f>[1]DCG!G21</f>
        <v>132005771.92</v>
      </c>
      <c r="H21" s="5">
        <f>[1]DCG!H21</f>
        <v>161157075</v>
      </c>
      <c r="I21" s="5">
        <f>[1]DCG!I21</f>
        <v>0</v>
      </c>
      <c r="J21" s="5">
        <f>[1]DCG!J21</f>
        <v>0</v>
      </c>
      <c r="K21" s="5">
        <f>[1]DCG!K21</f>
        <v>0</v>
      </c>
      <c r="L21" s="5">
        <f>[1]DCG!L21</f>
        <v>0</v>
      </c>
      <c r="M21" s="5">
        <f>[1]DCG!M21</f>
        <v>0</v>
      </c>
      <c r="N21" s="5">
        <f>[1]DCG!N21</f>
        <v>0</v>
      </c>
      <c r="O21" s="5">
        <f t="shared" si="3"/>
        <v>861231968.91999996</v>
      </c>
    </row>
    <row r="22" spans="2:15" ht="15" customHeight="1">
      <c r="B22" s="7" t="s">
        <v>28</v>
      </c>
      <c r="C22" s="6">
        <f>SUM(C23:C25)</f>
        <v>2873429</v>
      </c>
      <c r="D22" s="6">
        <f t="shared" ref="D22:M22" si="8">SUM(D23:D25)</f>
        <v>3437664</v>
      </c>
      <c r="E22" s="6">
        <f t="shared" si="8"/>
        <v>4070550</v>
      </c>
      <c r="F22" s="6">
        <f t="shared" si="8"/>
        <v>4705876</v>
      </c>
      <c r="G22" s="6">
        <f t="shared" ref="G22" si="9">SUM(G23:G25)</f>
        <v>5397469</v>
      </c>
      <c r="H22" s="6">
        <f t="shared" si="8"/>
        <v>6703100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>SUM(N23:N25)</f>
        <v>0</v>
      </c>
      <c r="O22" s="6">
        <f>SUM(O23:O25)</f>
        <v>27188088</v>
      </c>
    </row>
    <row r="23" spans="2:15" ht="15" customHeight="1">
      <c r="B23" s="4" t="s">
        <v>29</v>
      </c>
      <c r="C23" s="5">
        <f>[1]DCG!C23</f>
        <v>1315912</v>
      </c>
      <c r="D23" s="5">
        <f>[1]DCG!D23</f>
        <v>1075822</v>
      </c>
      <c r="E23" s="5">
        <f>[1]DCG!E23</f>
        <v>1503385</v>
      </c>
      <c r="F23" s="5">
        <f>[1]DCG!F23</f>
        <v>1340740</v>
      </c>
      <c r="G23" s="5">
        <f>[1]DCG!G23</f>
        <v>1381004</v>
      </c>
      <c r="H23" s="5">
        <f>[1]DCG!H23</f>
        <v>2665407</v>
      </c>
      <c r="I23" s="5">
        <f>[1]DCG!I23</f>
        <v>0</v>
      </c>
      <c r="J23" s="5">
        <f>[1]DCG!J23</f>
        <v>0</v>
      </c>
      <c r="K23" s="5">
        <f>[1]DCG!K23</f>
        <v>0</v>
      </c>
      <c r="L23" s="5">
        <f>[1]DCG!L23</f>
        <v>0</v>
      </c>
      <c r="M23" s="5">
        <f>[1]DCG!M23</f>
        <v>0</v>
      </c>
      <c r="N23" s="5">
        <f>[1]DCG!N23</f>
        <v>0</v>
      </c>
      <c r="O23" s="5">
        <f t="shared" si="3"/>
        <v>9282270</v>
      </c>
    </row>
    <row r="24" spans="2:15" ht="15" customHeight="1">
      <c r="B24" s="4" t="s">
        <v>30</v>
      </c>
      <c r="C24" s="5">
        <f>[1]DCG!C24</f>
        <v>825939</v>
      </c>
      <c r="D24" s="5">
        <f>[1]DCG!D24</f>
        <v>1153485</v>
      </c>
      <c r="E24" s="5">
        <f>[1]DCG!E24</f>
        <v>1258726</v>
      </c>
      <c r="F24" s="5">
        <f>[1]DCG!F24</f>
        <v>1661348</v>
      </c>
      <c r="G24" s="5">
        <f>[1]DCG!G24</f>
        <v>1963098</v>
      </c>
      <c r="H24" s="5">
        <f>[1]DCG!H24</f>
        <v>2211338</v>
      </c>
      <c r="I24" s="5">
        <f>[1]DCG!I24</f>
        <v>0</v>
      </c>
      <c r="J24" s="5">
        <f>[1]DCG!J24</f>
        <v>0</v>
      </c>
      <c r="K24" s="5">
        <f>[1]DCG!K24</f>
        <v>0</v>
      </c>
      <c r="L24" s="5">
        <f>[1]DCG!L24</f>
        <v>0</v>
      </c>
      <c r="M24" s="5">
        <f>[1]DCG!M24</f>
        <v>0</v>
      </c>
      <c r="N24" s="5">
        <f>[1]DCG!N24</f>
        <v>0</v>
      </c>
      <c r="O24" s="5">
        <f t="shared" si="3"/>
        <v>9073934</v>
      </c>
    </row>
    <row r="25" spans="2:15" ht="15" customHeight="1">
      <c r="B25" s="4" t="s">
        <v>31</v>
      </c>
      <c r="C25" s="5">
        <f>[1]DCG!C25</f>
        <v>731578</v>
      </c>
      <c r="D25" s="5">
        <f>[1]DCG!D25</f>
        <v>1208357</v>
      </c>
      <c r="E25" s="5">
        <f>[1]DCG!E25</f>
        <v>1308439</v>
      </c>
      <c r="F25" s="5">
        <f>[1]DCG!F25</f>
        <v>1703788</v>
      </c>
      <c r="G25" s="5">
        <f>[1]DCG!G25</f>
        <v>2053367</v>
      </c>
      <c r="H25" s="5">
        <f>[1]DCG!H25</f>
        <v>1826355</v>
      </c>
      <c r="I25" s="5">
        <f>[1]DCG!I25</f>
        <v>0</v>
      </c>
      <c r="J25" s="5">
        <f>[1]DCG!J25</f>
        <v>0</v>
      </c>
      <c r="K25" s="5">
        <f>[1]DCG!K25</f>
        <v>0</v>
      </c>
      <c r="L25" s="5">
        <f>[1]DCG!L25</f>
        <v>0</v>
      </c>
      <c r="M25" s="5">
        <f>[1]DCG!M25</f>
        <v>0</v>
      </c>
      <c r="N25" s="5">
        <f>[1]DCG!N25</f>
        <v>0</v>
      </c>
      <c r="O25" s="5">
        <f t="shared" si="3"/>
        <v>8831884</v>
      </c>
    </row>
    <row r="26" spans="2:15" ht="15" customHeight="1">
      <c r="B26" s="16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ht="15" customHeight="1">
      <c r="B27" s="39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f>SUM(C27:N27)</f>
        <v>0</v>
      </c>
    </row>
    <row r="28" spans="2:15" ht="15" customHeight="1">
      <c r="B28" s="17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2:15" ht="15" customHeight="1">
      <c r="B29" s="39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f>SUM(C29:N29)</f>
        <v>0</v>
      </c>
    </row>
    <row r="30" spans="2:15" ht="15" customHeight="1"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2:15" ht="15" customHeight="1">
      <c r="B31" s="39" t="s">
        <v>34</v>
      </c>
      <c r="C31" s="29">
        <f>SUM(C32,C57)</f>
        <v>139339938</v>
      </c>
      <c r="D31" s="29">
        <f t="shared" ref="D31:N31" si="10">SUM(D32,D57)</f>
        <v>140100190</v>
      </c>
      <c r="E31" s="29">
        <f t="shared" si="10"/>
        <v>145738045</v>
      </c>
      <c r="F31" s="29">
        <f t="shared" si="10"/>
        <v>120654247.31999999</v>
      </c>
      <c r="G31" s="29">
        <f t="shared" ref="G31" si="11">SUM(G32,G57)</f>
        <v>126519235.16</v>
      </c>
      <c r="H31" s="29">
        <f t="shared" si="10"/>
        <v>102373990</v>
      </c>
      <c r="I31" s="29">
        <f t="shared" si="10"/>
        <v>0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 t="shared" si="10"/>
        <v>0</v>
      </c>
      <c r="O31" s="29">
        <f>SUM(O32,O57)</f>
        <v>774725645.48000002</v>
      </c>
    </row>
    <row r="32" spans="2:15" ht="15" customHeight="1">
      <c r="B32" s="38" t="s">
        <v>35</v>
      </c>
      <c r="C32" s="27">
        <f>SUM(C33:C56)</f>
        <v>135177271</v>
      </c>
      <c r="D32" s="27">
        <f t="shared" ref="D32:N32" si="12">SUM(D33:D56)</f>
        <v>135086167</v>
      </c>
      <c r="E32" s="27">
        <f t="shared" si="12"/>
        <v>139115398</v>
      </c>
      <c r="F32" s="27">
        <f t="shared" si="12"/>
        <v>112195859.31999999</v>
      </c>
      <c r="G32" s="27">
        <f t="shared" ref="G32" si="13">SUM(G33:G56)</f>
        <v>117703596.16</v>
      </c>
      <c r="H32" s="27">
        <f t="shared" si="12"/>
        <v>94042494</v>
      </c>
      <c r="I32" s="27">
        <f t="shared" si="12"/>
        <v>0</v>
      </c>
      <c r="J32" s="27">
        <f t="shared" si="12"/>
        <v>0</v>
      </c>
      <c r="K32" s="27">
        <f t="shared" si="12"/>
        <v>0</v>
      </c>
      <c r="L32" s="27">
        <f t="shared" si="12"/>
        <v>0</v>
      </c>
      <c r="M32" s="27">
        <f t="shared" si="12"/>
        <v>0</v>
      </c>
      <c r="N32" s="27">
        <f t="shared" si="12"/>
        <v>0</v>
      </c>
      <c r="O32" s="27">
        <f>SUM(O33:O56)</f>
        <v>733320785.48000002</v>
      </c>
    </row>
    <row r="33" spans="2:15" ht="15" customHeight="1">
      <c r="B33" s="4" t="s">
        <v>36</v>
      </c>
      <c r="C33" s="5">
        <f>[1]DCG!C33</f>
        <v>60085223</v>
      </c>
      <c r="D33" s="5">
        <f>[1]DCG!D33</f>
        <v>57257061</v>
      </c>
      <c r="E33" s="5">
        <f>[1]DCG!E33</f>
        <v>30615197</v>
      </c>
      <c r="F33" s="5">
        <f>[1]DCG!F33</f>
        <v>13104903</v>
      </c>
      <c r="G33" s="5">
        <f>[1]DCG!G33</f>
        <v>11853204</v>
      </c>
      <c r="H33" s="5">
        <f>[1]DCG!H33</f>
        <v>10968874</v>
      </c>
      <c r="I33" s="5">
        <f>[1]DCG!I33</f>
        <v>0</v>
      </c>
      <c r="J33" s="5">
        <f>[1]DCG!J33</f>
        <v>0</v>
      </c>
      <c r="K33" s="5">
        <f>[1]DCG!K33</f>
        <v>0</v>
      </c>
      <c r="L33" s="5">
        <f>[1]DCG!L33</f>
        <v>0</v>
      </c>
      <c r="M33" s="5">
        <f>[1]DCG!M33</f>
        <v>0</v>
      </c>
      <c r="N33" s="5">
        <f>[1]DCG!N33</f>
        <v>0</v>
      </c>
      <c r="O33" s="5">
        <f t="shared" ref="O33:O56" si="14">SUM(C33:N33)</f>
        <v>183884462</v>
      </c>
    </row>
    <row r="34" spans="2:15" ht="15" customHeight="1">
      <c r="B34" s="4" t="s">
        <v>37</v>
      </c>
      <c r="C34" s="5">
        <f>[1]DCG!C34</f>
        <v>25196960</v>
      </c>
      <c r="D34" s="5">
        <f>[1]DCG!D34</f>
        <v>24582118</v>
      </c>
      <c r="E34" s="5">
        <f>[1]DCG!E34</f>
        <v>31703523</v>
      </c>
      <c r="F34" s="5">
        <f>[1]DCG!F34</f>
        <v>20872518</v>
      </c>
      <c r="G34" s="5">
        <f>[1]DCG!G34</f>
        <v>13347200</v>
      </c>
      <c r="H34" s="5">
        <f>[1]DCG!H34</f>
        <v>12389607</v>
      </c>
      <c r="I34" s="5">
        <f>[1]DCG!I34</f>
        <v>0</v>
      </c>
      <c r="J34" s="5">
        <f>[1]DCG!J34</f>
        <v>0</v>
      </c>
      <c r="K34" s="5">
        <f>[1]DCG!K34</f>
        <v>0</v>
      </c>
      <c r="L34" s="5">
        <f>[1]DCG!L34</f>
        <v>0</v>
      </c>
      <c r="M34" s="5">
        <f>[1]DCG!M34</f>
        <v>0</v>
      </c>
      <c r="N34" s="5">
        <f>[1]DCG!N34</f>
        <v>0</v>
      </c>
      <c r="O34" s="5">
        <f t="shared" si="14"/>
        <v>128091926</v>
      </c>
    </row>
    <row r="35" spans="2:15" ht="15" customHeight="1">
      <c r="B35" s="4" t="s">
        <v>38</v>
      </c>
      <c r="C35" s="5">
        <f>[1]DCG!C35</f>
        <v>757730</v>
      </c>
      <c r="D35" s="5">
        <f>[1]DCG!D35</f>
        <v>665040</v>
      </c>
      <c r="E35" s="5">
        <f>[1]DCG!E35</f>
        <v>438410</v>
      </c>
      <c r="F35" s="5">
        <f>[1]DCG!F35</f>
        <v>354146</v>
      </c>
      <c r="G35" s="5">
        <f>[1]DCG!G35</f>
        <v>259312</v>
      </c>
      <c r="H35" s="5">
        <f>[1]DCG!H35</f>
        <v>162455</v>
      </c>
      <c r="I35" s="5">
        <f>[1]DCG!I35</f>
        <v>0</v>
      </c>
      <c r="J35" s="5">
        <f>[1]DCG!J35</f>
        <v>0</v>
      </c>
      <c r="K35" s="5">
        <f>[1]DCG!K35</f>
        <v>0</v>
      </c>
      <c r="L35" s="5">
        <f>[1]DCG!L35</f>
        <v>0</v>
      </c>
      <c r="M35" s="5">
        <f>[1]DCG!M35</f>
        <v>0</v>
      </c>
      <c r="N35" s="5">
        <f>[1]DCG!N35</f>
        <v>0</v>
      </c>
      <c r="O35" s="5">
        <f t="shared" si="14"/>
        <v>2637093</v>
      </c>
    </row>
    <row r="36" spans="2:15" ht="15" customHeight="1">
      <c r="B36" s="4" t="s">
        <v>39</v>
      </c>
      <c r="C36" s="5">
        <f>[1]DCG!C36</f>
        <v>8956999</v>
      </c>
      <c r="D36" s="5">
        <f>[1]DCG!D36</f>
        <v>7903383</v>
      </c>
      <c r="E36" s="5">
        <f>[1]DCG!E36</f>
        <v>23735177</v>
      </c>
      <c r="F36" s="5">
        <f>[1]DCG!F36</f>
        <v>11685111</v>
      </c>
      <c r="G36" s="5">
        <f>[1]DCG!G36</f>
        <v>33290768</v>
      </c>
      <c r="H36" s="5">
        <f>[1]DCG!H36</f>
        <v>9215945</v>
      </c>
      <c r="I36" s="5">
        <f>[1]DCG!I36</f>
        <v>0</v>
      </c>
      <c r="J36" s="5">
        <f>[1]DCG!J36</f>
        <v>0</v>
      </c>
      <c r="K36" s="5">
        <f>[1]DCG!K36</f>
        <v>0</v>
      </c>
      <c r="L36" s="5">
        <f>[1]DCG!L36</f>
        <v>0</v>
      </c>
      <c r="M36" s="5">
        <f>[1]DCG!M36</f>
        <v>0</v>
      </c>
      <c r="N36" s="5">
        <f>[1]DCG!N36</f>
        <v>0</v>
      </c>
      <c r="O36" s="5">
        <f t="shared" si="14"/>
        <v>94787383</v>
      </c>
    </row>
    <row r="37" spans="2:15" ht="15" customHeight="1">
      <c r="B37" s="4" t="s">
        <v>40</v>
      </c>
      <c r="C37" s="5">
        <f>[1]DCG!C37</f>
        <v>1188218</v>
      </c>
      <c r="D37" s="5">
        <f>[1]DCG!D37</f>
        <v>600520</v>
      </c>
      <c r="E37" s="5">
        <f>[1]DCG!E37</f>
        <v>549555</v>
      </c>
      <c r="F37" s="5">
        <f>[1]DCG!F37</f>
        <v>690794</v>
      </c>
      <c r="G37" s="5">
        <f>[1]DCG!G37</f>
        <v>631365</v>
      </c>
      <c r="H37" s="5">
        <f>[1]DCG!H37</f>
        <v>582251</v>
      </c>
      <c r="I37" s="5">
        <f>[1]DCG!I37</f>
        <v>0</v>
      </c>
      <c r="J37" s="5">
        <f>[1]DCG!J37</f>
        <v>0</v>
      </c>
      <c r="K37" s="5">
        <f>[1]DCG!K37</f>
        <v>0</v>
      </c>
      <c r="L37" s="5">
        <f>[1]DCG!L37</f>
        <v>0</v>
      </c>
      <c r="M37" s="5">
        <f>[1]DCG!M37</f>
        <v>0</v>
      </c>
      <c r="N37" s="5">
        <f>[1]DCG!N37</f>
        <v>0</v>
      </c>
      <c r="O37" s="5">
        <f t="shared" si="14"/>
        <v>4242703</v>
      </c>
    </row>
    <row r="38" spans="2:15" ht="15" customHeight="1">
      <c r="B38" s="4" t="s">
        <v>41</v>
      </c>
      <c r="C38" s="5">
        <f>[1]DCG!C38</f>
        <v>2746336</v>
      </c>
      <c r="D38" s="5">
        <f>[1]DCG!D38</f>
        <v>2827118</v>
      </c>
      <c r="E38" s="5">
        <f>[1]DCG!E38</f>
        <v>2913361</v>
      </c>
      <c r="F38" s="5">
        <f>[1]DCG!F38</f>
        <v>3248894</v>
      </c>
      <c r="G38" s="5">
        <f>[1]DCG!G38</f>
        <v>3705693</v>
      </c>
      <c r="H38" s="5">
        <f>[1]DCG!H38</f>
        <v>3612983</v>
      </c>
      <c r="I38" s="5">
        <f>[1]DCG!I38</f>
        <v>0</v>
      </c>
      <c r="J38" s="5">
        <f>[1]DCG!J38</f>
        <v>0</v>
      </c>
      <c r="K38" s="5">
        <f>[1]DCG!K38</f>
        <v>0</v>
      </c>
      <c r="L38" s="5">
        <f>[1]DCG!L38</f>
        <v>0</v>
      </c>
      <c r="M38" s="5">
        <f>[1]DCG!M38</f>
        <v>0</v>
      </c>
      <c r="N38" s="5">
        <f>[1]DCG!N38</f>
        <v>0</v>
      </c>
      <c r="O38" s="5">
        <f t="shared" si="14"/>
        <v>19054385</v>
      </c>
    </row>
    <row r="39" spans="2:15" ht="15" customHeight="1">
      <c r="B39" s="4" t="s">
        <v>42</v>
      </c>
      <c r="C39" s="5">
        <f>[1]DCG!C39</f>
        <v>66802</v>
      </c>
      <c r="D39" s="5">
        <f>[1]DCG!D39</f>
        <v>93619</v>
      </c>
      <c r="E39" s="5">
        <f>[1]DCG!E39</f>
        <v>76966</v>
      </c>
      <c r="F39" s="5">
        <f>[1]DCG!F39</f>
        <v>72496</v>
      </c>
      <c r="G39" s="5">
        <f>[1]DCG!G39</f>
        <v>87218</v>
      </c>
      <c r="H39" s="5">
        <f>[1]DCG!H39</f>
        <v>69980</v>
      </c>
      <c r="I39" s="5">
        <f>[1]DCG!I39</f>
        <v>0</v>
      </c>
      <c r="J39" s="5">
        <f>[1]DCG!J39</f>
        <v>0</v>
      </c>
      <c r="K39" s="5">
        <f>[1]DCG!K39</f>
        <v>0</v>
      </c>
      <c r="L39" s="5">
        <f>[1]DCG!L39</f>
        <v>0</v>
      </c>
      <c r="M39" s="5">
        <f>[1]DCG!M39</f>
        <v>0</v>
      </c>
      <c r="N39" s="5">
        <f>[1]DCG!N39</f>
        <v>0</v>
      </c>
      <c r="O39" s="5">
        <f t="shared" si="14"/>
        <v>467081</v>
      </c>
    </row>
    <row r="40" spans="2:15" ht="15" customHeight="1">
      <c r="B40" s="4" t="s">
        <v>43</v>
      </c>
      <c r="C40" s="5">
        <f>[1]DCG!C40</f>
        <v>831139</v>
      </c>
      <c r="D40" s="5">
        <f>[1]DCG!D40</f>
        <v>760377</v>
      </c>
      <c r="E40" s="5">
        <f>[1]DCG!E40</f>
        <v>772017</v>
      </c>
      <c r="F40" s="5">
        <f>[1]DCG!F40</f>
        <v>836933</v>
      </c>
      <c r="G40" s="5">
        <f>[1]DCG!G40</f>
        <v>728490</v>
      </c>
      <c r="H40" s="5">
        <f>[1]DCG!H40</f>
        <v>707634</v>
      </c>
      <c r="I40" s="5">
        <f>[1]DCG!I40</f>
        <v>0</v>
      </c>
      <c r="J40" s="5">
        <f>[1]DCG!J40</f>
        <v>0</v>
      </c>
      <c r="K40" s="5">
        <f>[1]DCG!K40</f>
        <v>0</v>
      </c>
      <c r="L40" s="5">
        <f>[1]DCG!L40</f>
        <v>0</v>
      </c>
      <c r="M40" s="5">
        <f>[1]DCG!M40</f>
        <v>0</v>
      </c>
      <c r="N40" s="5">
        <f>[1]DCG!N40</f>
        <v>0</v>
      </c>
      <c r="O40" s="5">
        <f t="shared" si="14"/>
        <v>4636590</v>
      </c>
    </row>
    <row r="41" spans="2:15" ht="15" customHeight="1">
      <c r="B41" s="4" t="s">
        <v>44</v>
      </c>
      <c r="C41" s="5">
        <f>[1]DCG!C41</f>
        <v>2084</v>
      </c>
      <c r="D41" s="5">
        <f>[1]DCG!D41</f>
        <v>1112</v>
      </c>
      <c r="E41" s="5">
        <f>[1]DCG!E41</f>
        <v>0</v>
      </c>
      <c r="F41" s="5">
        <f>[1]DCG!F41</f>
        <v>1112</v>
      </c>
      <c r="G41" s="5">
        <f>[1]DCG!G41</f>
        <v>3336</v>
      </c>
      <c r="H41" s="5">
        <f>[1]DCG!H41</f>
        <v>1112</v>
      </c>
      <c r="I41" s="5">
        <f>[1]DCG!I41</f>
        <v>0</v>
      </c>
      <c r="J41" s="5">
        <f>[1]DCG!J41</f>
        <v>0</v>
      </c>
      <c r="K41" s="5">
        <f>[1]DCG!K41</f>
        <v>0</v>
      </c>
      <c r="L41" s="5">
        <f>[1]DCG!L41</f>
        <v>0</v>
      </c>
      <c r="M41" s="5">
        <f>[1]DCG!M41</f>
        <v>0</v>
      </c>
      <c r="N41" s="5">
        <f>[1]DCG!N41</f>
        <v>0</v>
      </c>
      <c r="O41" s="5">
        <f t="shared" si="14"/>
        <v>8756</v>
      </c>
    </row>
    <row r="42" spans="2:15" ht="15" customHeight="1">
      <c r="B42" s="4" t="s">
        <v>45</v>
      </c>
      <c r="C42" s="5">
        <f>[1]DCG!C42</f>
        <v>32563437</v>
      </c>
      <c r="D42" s="5">
        <f>[1]DCG!D42</f>
        <v>36682290</v>
      </c>
      <c r="E42" s="5">
        <f>[1]DCG!E42</f>
        <v>43819286</v>
      </c>
      <c r="F42" s="5">
        <f>[1]DCG!F42</f>
        <v>58468757</v>
      </c>
      <c r="G42" s="5">
        <f>[1]DCG!G42</f>
        <v>51026052</v>
      </c>
      <c r="H42" s="5">
        <f>[1]DCG!H42</f>
        <v>53393219</v>
      </c>
      <c r="I42" s="5">
        <f>[1]DCG!I42</f>
        <v>0</v>
      </c>
      <c r="J42" s="5">
        <f>[1]DCG!J42</f>
        <v>0</v>
      </c>
      <c r="K42" s="5">
        <f>[1]DCG!K42</f>
        <v>0</v>
      </c>
      <c r="L42" s="5">
        <f>[1]DCG!L42</f>
        <v>0</v>
      </c>
      <c r="M42" s="5">
        <f>[1]DCG!M42</f>
        <v>0</v>
      </c>
      <c r="N42" s="5">
        <f>[1]DCG!N42</f>
        <v>0</v>
      </c>
      <c r="O42" s="5">
        <f t="shared" si="14"/>
        <v>275953041</v>
      </c>
    </row>
    <row r="43" spans="2:15" ht="15" customHeight="1">
      <c r="B43" s="4" t="s">
        <v>46</v>
      </c>
      <c r="C43" s="5">
        <f>[1]DCG!C43</f>
        <v>291698</v>
      </c>
      <c r="D43" s="5">
        <f>[1]DCG!D43</f>
        <v>747528</v>
      </c>
      <c r="E43" s="5">
        <f>[1]DCG!E43</f>
        <v>766355</v>
      </c>
      <c r="F43" s="5">
        <f>[1]DCG!F43</f>
        <v>986155</v>
      </c>
      <c r="G43" s="5">
        <f>[1]DCG!G43</f>
        <v>823769</v>
      </c>
      <c r="H43" s="5">
        <f>[1]DCG!H43</f>
        <v>1201771</v>
      </c>
      <c r="I43" s="5">
        <f>[1]DCG!I43</f>
        <v>0</v>
      </c>
      <c r="J43" s="5">
        <f>[1]DCG!J43</f>
        <v>0</v>
      </c>
      <c r="K43" s="5">
        <f>[1]DCG!K43</f>
        <v>0</v>
      </c>
      <c r="L43" s="5">
        <f>[1]DCG!L43</f>
        <v>0</v>
      </c>
      <c r="M43" s="5">
        <f>[1]DCG!M43</f>
        <v>0</v>
      </c>
      <c r="N43" s="5">
        <f>[1]DCG!N43</f>
        <v>0</v>
      </c>
      <c r="O43" s="5">
        <f t="shared" si="14"/>
        <v>4817276</v>
      </c>
    </row>
    <row r="44" spans="2:15" ht="15" customHeight="1">
      <c r="B44" s="4" t="s">
        <v>47</v>
      </c>
      <c r="C44" s="5">
        <f>[1]DCG!C44</f>
        <v>109830</v>
      </c>
      <c r="D44" s="5">
        <f>[1]DCG!D44</f>
        <v>394837</v>
      </c>
      <c r="E44" s="5">
        <f>[1]DCG!E44</f>
        <v>265696</v>
      </c>
      <c r="F44" s="5">
        <f>[1]DCG!F44</f>
        <v>303346</v>
      </c>
      <c r="G44" s="5">
        <f>[1]DCG!G44</f>
        <v>161433</v>
      </c>
      <c r="H44" s="5">
        <f>[1]DCG!H44</f>
        <v>395691</v>
      </c>
      <c r="I44" s="5">
        <f>[1]DCG!I44</f>
        <v>0</v>
      </c>
      <c r="J44" s="5">
        <f>[1]DCG!J44</f>
        <v>0</v>
      </c>
      <c r="K44" s="5">
        <f>[1]DCG!K44</f>
        <v>0</v>
      </c>
      <c r="L44" s="5">
        <f>[1]DCG!L44</f>
        <v>0</v>
      </c>
      <c r="M44" s="5">
        <f>[1]DCG!M44</f>
        <v>0</v>
      </c>
      <c r="N44" s="5">
        <f>[1]DCG!N44</f>
        <v>0</v>
      </c>
      <c r="O44" s="5">
        <f t="shared" si="14"/>
        <v>1630833</v>
      </c>
    </row>
    <row r="45" spans="2:15" ht="15" customHeight="1">
      <c r="B45" s="4" t="s">
        <v>48</v>
      </c>
      <c r="C45" s="5">
        <f>[1]DCG!C45</f>
        <v>275852</v>
      </c>
      <c r="D45" s="5">
        <f>[1]DCG!D45</f>
        <v>677965</v>
      </c>
      <c r="E45" s="5">
        <f>[1]DCG!E45</f>
        <v>577426</v>
      </c>
      <c r="F45" s="5">
        <f>[1]DCG!F45</f>
        <v>435313</v>
      </c>
      <c r="G45" s="5">
        <f>[1]DCG!G45</f>
        <v>578051</v>
      </c>
      <c r="H45" s="5">
        <f>[1]DCG!H45</f>
        <v>361275</v>
      </c>
      <c r="I45" s="5">
        <f>[1]DCG!I45</f>
        <v>0</v>
      </c>
      <c r="J45" s="5">
        <f>[1]DCG!J45</f>
        <v>0</v>
      </c>
      <c r="K45" s="5">
        <f>[1]DCG!K45</f>
        <v>0</v>
      </c>
      <c r="L45" s="5">
        <f>[1]DCG!L45</f>
        <v>0</v>
      </c>
      <c r="M45" s="5">
        <f>[1]DCG!M45</f>
        <v>0</v>
      </c>
      <c r="N45" s="5">
        <f>[1]DCG!N45</f>
        <v>0</v>
      </c>
      <c r="O45" s="5">
        <f t="shared" si="14"/>
        <v>2905882</v>
      </c>
    </row>
    <row r="46" spans="2:15" ht="15" customHeight="1">
      <c r="B46" s="4" t="s">
        <v>49</v>
      </c>
      <c r="C46" s="5">
        <f>[1]DCG!C46</f>
        <v>546</v>
      </c>
      <c r="D46" s="5">
        <f>[1]DCG!D46</f>
        <v>0</v>
      </c>
      <c r="E46" s="5">
        <f>[1]DCG!E46</f>
        <v>383</v>
      </c>
      <c r="F46" s="5">
        <f>[1]DCG!F46</f>
        <v>1058</v>
      </c>
      <c r="G46" s="5">
        <f>[1]DCG!G46</f>
        <v>175</v>
      </c>
      <c r="H46" s="5">
        <f>[1]DCG!H46</f>
        <v>3</v>
      </c>
      <c r="I46" s="5">
        <f>[1]DCG!I46</f>
        <v>0</v>
      </c>
      <c r="J46" s="5">
        <f>[1]DCG!J46</f>
        <v>0</v>
      </c>
      <c r="K46" s="5">
        <f>[1]DCG!K46</f>
        <v>0</v>
      </c>
      <c r="L46" s="5">
        <f>[1]DCG!L46</f>
        <v>0</v>
      </c>
      <c r="M46" s="5">
        <f>[1]DCG!M46</f>
        <v>0</v>
      </c>
      <c r="N46" s="5">
        <f>[1]DCG!N46</f>
        <v>0</v>
      </c>
      <c r="O46" s="5">
        <f t="shared" si="14"/>
        <v>2165</v>
      </c>
    </row>
    <row r="47" spans="2:15" ht="15" customHeight="1">
      <c r="B47" s="4" t="s">
        <v>50</v>
      </c>
      <c r="C47" s="5">
        <f>[1]DCG!C47</f>
        <v>44917</v>
      </c>
      <c r="D47" s="5">
        <f>[1]DCG!D47</f>
        <v>88155</v>
      </c>
      <c r="E47" s="5">
        <f>[1]DCG!E47</f>
        <v>105586</v>
      </c>
      <c r="F47" s="5">
        <f>[1]DCG!F47</f>
        <v>74958</v>
      </c>
      <c r="G47" s="5">
        <f>[1]DCG!G47</f>
        <v>54002</v>
      </c>
      <c r="H47" s="5">
        <f>[1]DCG!H47</f>
        <v>35464</v>
      </c>
      <c r="I47" s="5">
        <f>[1]DCG!I47</f>
        <v>0</v>
      </c>
      <c r="J47" s="5">
        <f>[1]DCG!J47</f>
        <v>0</v>
      </c>
      <c r="K47" s="5">
        <f>[1]DCG!K47</f>
        <v>0</v>
      </c>
      <c r="L47" s="5">
        <f>[1]DCG!L47</f>
        <v>0</v>
      </c>
      <c r="M47" s="5">
        <f>[1]DCG!M47</f>
        <v>0</v>
      </c>
      <c r="N47" s="5">
        <f>[1]DCG!N47</f>
        <v>0</v>
      </c>
      <c r="O47" s="5">
        <f t="shared" si="14"/>
        <v>403082</v>
      </c>
    </row>
    <row r="48" spans="2:15" ht="15" customHeight="1">
      <c r="B48" s="4" t="s">
        <v>51</v>
      </c>
      <c r="C48" s="5">
        <f>[1]DCG!C48</f>
        <v>2441</v>
      </c>
      <c r="D48" s="5">
        <f>[1]DCG!D48</f>
        <v>1989</v>
      </c>
      <c r="E48" s="5">
        <f>[1]DCG!E48</f>
        <v>846</v>
      </c>
      <c r="F48" s="5">
        <f>[1]DCG!F48</f>
        <v>3349</v>
      </c>
      <c r="G48" s="5">
        <f>[1]DCG!G48</f>
        <v>3678</v>
      </c>
      <c r="H48" s="5">
        <f>[1]DCG!H48</f>
        <v>6557</v>
      </c>
      <c r="I48" s="5">
        <f>[1]DCG!I48</f>
        <v>0</v>
      </c>
      <c r="J48" s="5">
        <f>[1]DCG!J48</f>
        <v>0</v>
      </c>
      <c r="K48" s="5">
        <f>[1]DCG!K48</f>
        <v>0</v>
      </c>
      <c r="L48" s="5">
        <f>[1]DCG!L48</f>
        <v>0</v>
      </c>
      <c r="M48" s="5">
        <f>[1]DCG!M48</f>
        <v>0</v>
      </c>
      <c r="N48" s="5">
        <f>[1]DCG!N48</f>
        <v>0</v>
      </c>
      <c r="O48" s="5">
        <f t="shared" si="14"/>
        <v>18860</v>
      </c>
    </row>
    <row r="49" spans="2:15" ht="15" customHeight="1">
      <c r="B49" s="4" t="s">
        <v>52</v>
      </c>
      <c r="C49" s="5">
        <f>[1]DCG!C49</f>
        <v>11322</v>
      </c>
      <c r="D49" s="5">
        <f>[1]DCG!D49</f>
        <v>0</v>
      </c>
      <c r="E49" s="5">
        <f>[1]DCG!E49</f>
        <v>2015</v>
      </c>
      <c r="F49" s="5">
        <f>[1]DCG!F49</f>
        <v>0</v>
      </c>
      <c r="G49" s="5">
        <f>[1]DCG!G49</f>
        <v>0</v>
      </c>
      <c r="H49" s="5">
        <f>[1]DCG!H49</f>
        <v>0</v>
      </c>
      <c r="I49" s="5">
        <f>[1]DCG!I49</f>
        <v>0</v>
      </c>
      <c r="J49" s="5">
        <f>[1]DCG!J49</f>
        <v>0</v>
      </c>
      <c r="K49" s="5">
        <f>[1]DCG!K49</f>
        <v>0</v>
      </c>
      <c r="L49" s="5">
        <f>[1]DCG!L49</f>
        <v>0</v>
      </c>
      <c r="M49" s="5">
        <f>[1]DCG!M49</f>
        <v>0</v>
      </c>
      <c r="N49" s="5">
        <f>[1]DCG!N49</f>
        <v>0</v>
      </c>
      <c r="O49" s="5">
        <f t="shared" si="14"/>
        <v>13337</v>
      </c>
    </row>
    <row r="50" spans="2:15" ht="15" customHeight="1">
      <c r="B50" s="4" t="s">
        <v>53</v>
      </c>
      <c r="C50" s="5">
        <f>[1]DCG!C50</f>
        <v>566052</v>
      </c>
      <c r="D50" s="5">
        <f>[1]DCG!D50</f>
        <v>917179</v>
      </c>
      <c r="E50" s="5">
        <f>[1]DCG!E50</f>
        <v>313949</v>
      </c>
      <c r="F50" s="5">
        <f>[1]DCG!F50</f>
        <v>193547</v>
      </c>
      <c r="G50" s="5">
        <f>[1]DCG!G50</f>
        <v>351548</v>
      </c>
      <c r="H50" s="5">
        <f>[1]DCG!H50</f>
        <v>175045</v>
      </c>
      <c r="I50" s="5">
        <f>[1]DCG!I50</f>
        <v>0</v>
      </c>
      <c r="J50" s="5">
        <f>[1]DCG!J50</f>
        <v>0</v>
      </c>
      <c r="K50" s="5">
        <f>[1]DCG!K50</f>
        <v>0</v>
      </c>
      <c r="L50" s="5">
        <f>[1]DCG!L50</f>
        <v>0</v>
      </c>
      <c r="M50" s="5">
        <f>[1]DCG!M50</f>
        <v>0</v>
      </c>
      <c r="N50" s="5">
        <f>[1]DCG!N50</f>
        <v>0</v>
      </c>
      <c r="O50" s="5">
        <f t="shared" si="14"/>
        <v>2517320</v>
      </c>
    </row>
    <row r="51" spans="2:15" ht="15" customHeight="1">
      <c r="B51" s="4" t="s">
        <v>54</v>
      </c>
      <c r="C51" s="5">
        <f>[1]DCG!C51</f>
        <v>0</v>
      </c>
      <c r="D51" s="5">
        <f>[1]DCG!D51</f>
        <v>0</v>
      </c>
      <c r="E51" s="5">
        <f>[1]DCG!E51</f>
        <v>0</v>
      </c>
      <c r="F51" s="5">
        <f>[1]DCG!F51</f>
        <v>0</v>
      </c>
      <c r="G51" s="5">
        <f>[1]DCG!G51</f>
        <v>0</v>
      </c>
      <c r="H51" s="5">
        <f>[1]DCG!H51</f>
        <v>0</v>
      </c>
      <c r="I51" s="5">
        <f>[1]DCG!I51</f>
        <v>0</v>
      </c>
      <c r="J51" s="5">
        <f>[1]DCG!J51</f>
        <v>0</v>
      </c>
      <c r="K51" s="5">
        <f>[1]DCG!K51</f>
        <v>0</v>
      </c>
      <c r="L51" s="5">
        <f>[1]DCG!L51</f>
        <v>0</v>
      </c>
      <c r="M51" s="5">
        <f>[1]DCG!M51</f>
        <v>0</v>
      </c>
      <c r="N51" s="5">
        <f>[1]DCG!N51</f>
        <v>0</v>
      </c>
      <c r="O51" s="5">
        <f t="shared" si="14"/>
        <v>0</v>
      </c>
    </row>
    <row r="52" spans="2:15" ht="15" customHeight="1">
      <c r="B52" s="4" t="s">
        <v>55</v>
      </c>
      <c r="C52" s="5">
        <f>[1]DCG!C52</f>
        <v>759565</v>
      </c>
      <c r="D52" s="5">
        <f>[1]DCG!D52</f>
        <v>247377</v>
      </c>
      <c r="E52" s="5">
        <f>[1]DCG!E52</f>
        <v>223196</v>
      </c>
      <c r="F52" s="5">
        <f>[1]DCG!F52</f>
        <v>255372</v>
      </c>
      <c r="G52" s="5">
        <f>[1]DCG!G52</f>
        <v>193786</v>
      </c>
      <c r="H52" s="5">
        <f>[1]DCG!H52</f>
        <v>125900</v>
      </c>
      <c r="I52" s="5">
        <f>[1]DCG!I52</f>
        <v>0</v>
      </c>
      <c r="J52" s="5">
        <f>[1]DCG!J52</f>
        <v>0</v>
      </c>
      <c r="K52" s="5">
        <f>[1]DCG!K52</f>
        <v>0</v>
      </c>
      <c r="L52" s="5">
        <f>[1]DCG!L52</f>
        <v>0</v>
      </c>
      <c r="M52" s="5">
        <f>[1]DCG!M52</f>
        <v>0</v>
      </c>
      <c r="N52" s="5">
        <f>[1]DCG!N52</f>
        <v>0</v>
      </c>
      <c r="O52" s="5">
        <f t="shared" si="14"/>
        <v>1805196</v>
      </c>
    </row>
    <row r="53" spans="2:15" ht="15" customHeight="1">
      <c r="B53" s="4" t="s">
        <v>56</v>
      </c>
      <c r="C53" s="5">
        <f>[1]DCG!C53</f>
        <v>664557</v>
      </c>
      <c r="D53" s="5">
        <f>[1]DCG!D53</f>
        <v>617120</v>
      </c>
      <c r="E53" s="5">
        <f>[1]DCG!E53</f>
        <v>2205706</v>
      </c>
      <c r="F53" s="5">
        <f>[1]DCG!F53</f>
        <v>823035</v>
      </c>
      <c r="G53" s="5">
        <f>[1]DCG!G53</f>
        <v>663940</v>
      </c>
      <c r="H53" s="5">
        <f>[1]DCG!H53</f>
        <v>585877</v>
      </c>
      <c r="I53" s="5">
        <f>[1]DCG!I53</f>
        <v>0</v>
      </c>
      <c r="J53" s="5">
        <f>[1]DCG!J53</f>
        <v>0</v>
      </c>
      <c r="K53" s="5">
        <f>[1]DCG!K53</f>
        <v>0</v>
      </c>
      <c r="L53" s="5">
        <f>[1]DCG!L53</f>
        <v>0</v>
      </c>
      <c r="M53" s="5">
        <f>[1]DCG!M53</f>
        <v>0</v>
      </c>
      <c r="N53" s="5">
        <f>[1]DCG!N53</f>
        <v>0</v>
      </c>
      <c r="O53" s="5">
        <f t="shared" si="14"/>
        <v>5560235</v>
      </c>
    </row>
    <row r="54" spans="2:15" ht="15" customHeight="1">
      <c r="B54" s="4" t="s">
        <v>57</v>
      </c>
      <c r="C54" s="5">
        <f>[1]DCG!C54</f>
        <v>55563</v>
      </c>
      <c r="D54" s="5">
        <f>[1]DCG!D54</f>
        <v>21379</v>
      </c>
      <c r="E54" s="5">
        <f>[1]DCG!E54</f>
        <v>30748</v>
      </c>
      <c r="F54" s="5">
        <f>[1]DCG!F54</f>
        <v>43144</v>
      </c>
      <c r="G54" s="5">
        <f>[1]DCG!G54</f>
        <v>46866</v>
      </c>
      <c r="H54" s="5">
        <f>[1]DCG!H54</f>
        <v>50851</v>
      </c>
      <c r="I54" s="5">
        <f>[1]DCG!I54</f>
        <v>0</v>
      </c>
      <c r="J54" s="5">
        <f>[1]DCG!J54</f>
        <v>0</v>
      </c>
      <c r="K54" s="5">
        <f>[1]DCG!K54</f>
        <v>0</v>
      </c>
      <c r="L54" s="5">
        <f>[1]DCG!L54</f>
        <v>0</v>
      </c>
      <c r="M54" s="5">
        <f>[1]DCG!M54</f>
        <v>0</v>
      </c>
      <c r="N54" s="5">
        <f>[1]DCG!N54</f>
        <v>0</v>
      </c>
      <c r="O54" s="5">
        <f t="shared" si="14"/>
        <v>248551</v>
      </c>
    </row>
    <row r="55" spans="2:15" ht="15" customHeight="1">
      <c r="B55" s="4" t="s">
        <v>58</v>
      </c>
      <c r="C55" s="5">
        <f>[1]DCG!C55</f>
        <v>0</v>
      </c>
      <c r="D55" s="5">
        <f>[1]DCG!D55</f>
        <v>0</v>
      </c>
      <c r="E55" s="5">
        <f>[1]DCG!E55</f>
        <v>0</v>
      </c>
      <c r="F55" s="5">
        <f>[1]DCG!F55</f>
        <v>-259081.68</v>
      </c>
      <c r="G55" s="5">
        <f>[1]DCG!G55</f>
        <v>-106289.84</v>
      </c>
      <c r="H55" s="5">
        <f>[1]DCG!H55</f>
        <v>0</v>
      </c>
      <c r="I55" s="5">
        <f>[1]DCG!I55</f>
        <v>0</v>
      </c>
      <c r="J55" s="5">
        <f>[1]DCG!J55</f>
        <v>0</v>
      </c>
      <c r="K55" s="5">
        <f>[1]DCG!K55</f>
        <v>0</v>
      </c>
      <c r="L55" s="5">
        <f>[1]DCG!L55</f>
        <v>0</v>
      </c>
      <c r="M55" s="5">
        <f>[1]DCG!M55</f>
        <v>0</v>
      </c>
      <c r="N55" s="5">
        <f>[1]DCG!N55</f>
        <v>0</v>
      </c>
      <c r="O55" s="5">
        <f t="shared" si="14"/>
        <v>-365371.52</v>
      </c>
    </row>
    <row r="56" spans="2:15" ht="15" customHeight="1">
      <c r="B56" s="4" t="s">
        <v>59</v>
      </c>
      <c r="C56" s="5">
        <f>[1]DCG!C56</f>
        <v>0</v>
      </c>
      <c r="D56" s="5">
        <f>[1]DCG!D56</f>
        <v>0</v>
      </c>
      <c r="E56" s="5">
        <f>[1]DCG!E56</f>
        <v>0</v>
      </c>
      <c r="F56" s="5">
        <f>[1]DCG!F56</f>
        <v>0</v>
      </c>
      <c r="G56" s="5">
        <f>[1]DCG!G56</f>
        <v>0</v>
      </c>
      <c r="H56" s="5">
        <f>[1]DCG!H56</f>
        <v>0</v>
      </c>
      <c r="I56" s="5">
        <f>[1]DCG!I56</f>
        <v>0</v>
      </c>
      <c r="J56" s="5">
        <f>[1]DCG!J56</f>
        <v>0</v>
      </c>
      <c r="K56" s="5">
        <f>[1]DCG!K56</f>
        <v>0</v>
      </c>
      <c r="L56" s="5">
        <f>[1]DCG!L56</f>
        <v>0</v>
      </c>
      <c r="M56" s="5">
        <f>[1]DCG!M56</f>
        <v>0</v>
      </c>
      <c r="N56" s="5">
        <f>[1]DCG!N56</f>
        <v>0</v>
      </c>
      <c r="O56" s="5">
        <f t="shared" si="14"/>
        <v>0</v>
      </c>
    </row>
    <row r="57" spans="2:15" ht="15" customHeight="1">
      <c r="B57" s="7" t="s">
        <v>28</v>
      </c>
      <c r="C57" s="6">
        <f>SUM(C58:C60)</f>
        <v>4162667</v>
      </c>
      <c r="D57" s="6">
        <f t="shared" ref="D57:N57" si="15">SUM(D58:D60)</f>
        <v>5014023</v>
      </c>
      <c r="E57" s="6">
        <f t="shared" si="15"/>
        <v>6622647</v>
      </c>
      <c r="F57" s="6">
        <f t="shared" si="15"/>
        <v>8458388</v>
      </c>
      <c r="G57" s="6">
        <f t="shared" ref="G57" si="16">SUM(G58:G60)</f>
        <v>8815639</v>
      </c>
      <c r="H57" s="6">
        <f t="shared" si="15"/>
        <v>8331496</v>
      </c>
      <c r="I57" s="6">
        <f t="shared" si="15"/>
        <v>0</v>
      </c>
      <c r="J57" s="6">
        <f t="shared" si="15"/>
        <v>0</v>
      </c>
      <c r="K57" s="6">
        <f t="shared" si="15"/>
        <v>0</v>
      </c>
      <c r="L57" s="6">
        <f t="shared" si="15"/>
        <v>0</v>
      </c>
      <c r="M57" s="6">
        <f t="shared" si="15"/>
        <v>0</v>
      </c>
      <c r="N57" s="6">
        <f t="shared" si="15"/>
        <v>0</v>
      </c>
      <c r="O57" s="6">
        <f>SUM(O58:O60)</f>
        <v>41404860</v>
      </c>
    </row>
    <row r="58" spans="2:15" ht="15" customHeight="1">
      <c r="B58" s="4" t="s">
        <v>29</v>
      </c>
      <c r="C58" s="5">
        <f>[1]DCG!C58</f>
        <v>757097</v>
      </c>
      <c r="D58" s="5">
        <f>[1]DCG!D58</f>
        <v>522682</v>
      </c>
      <c r="E58" s="5">
        <f>[1]DCG!E58</f>
        <v>653883</v>
      </c>
      <c r="F58" s="5">
        <f>[1]DCG!F58</f>
        <v>840859</v>
      </c>
      <c r="G58" s="5">
        <f>[1]DCG!G58</f>
        <v>671844</v>
      </c>
      <c r="H58" s="5">
        <f>[1]DCG!H58</f>
        <v>521539</v>
      </c>
      <c r="I58" s="5">
        <f>[1]DCG!I58</f>
        <v>0</v>
      </c>
      <c r="J58" s="5">
        <f>[1]DCG!J58</f>
        <v>0</v>
      </c>
      <c r="K58" s="5">
        <f>[1]DCG!K58</f>
        <v>0</v>
      </c>
      <c r="L58" s="5">
        <f>[1]DCG!L58</f>
        <v>0</v>
      </c>
      <c r="M58" s="5">
        <f>[1]DCG!M58</f>
        <v>0</v>
      </c>
      <c r="N58" s="5">
        <f>[1]DCG!N58</f>
        <v>0</v>
      </c>
      <c r="O58" s="5">
        <f>SUM(C58:N58)</f>
        <v>3967904</v>
      </c>
    </row>
    <row r="59" spans="2:15" ht="15" customHeight="1">
      <c r="B59" s="4" t="s">
        <v>30</v>
      </c>
      <c r="C59" s="5">
        <f>[1]DCG!C59</f>
        <v>2910695</v>
      </c>
      <c r="D59" s="5">
        <f>[1]DCG!D59</f>
        <v>3679791</v>
      </c>
      <c r="E59" s="5">
        <f>[1]DCG!E59</f>
        <v>5109085</v>
      </c>
      <c r="F59" s="5">
        <f>[1]DCG!F59</f>
        <v>6422639</v>
      </c>
      <c r="G59" s="5">
        <f>[1]DCG!G59</f>
        <v>6558315</v>
      </c>
      <c r="H59" s="5">
        <f>[1]DCG!H59</f>
        <v>6201233</v>
      </c>
      <c r="I59" s="5">
        <f>[1]DCG!I59</f>
        <v>0</v>
      </c>
      <c r="J59" s="5">
        <f>[1]DCG!J59</f>
        <v>0</v>
      </c>
      <c r="K59" s="5">
        <f>[1]DCG!K59</f>
        <v>0</v>
      </c>
      <c r="L59" s="5">
        <f>[1]DCG!L59</f>
        <v>0</v>
      </c>
      <c r="M59" s="5">
        <f>[1]DCG!M59</f>
        <v>0</v>
      </c>
      <c r="N59" s="5">
        <f>[1]DCG!N59</f>
        <v>0</v>
      </c>
      <c r="O59" s="5">
        <f>SUM(C59:N59)</f>
        <v>30881758</v>
      </c>
    </row>
    <row r="60" spans="2:15" ht="15" customHeight="1">
      <c r="B60" s="4" t="s">
        <v>31</v>
      </c>
      <c r="C60" s="5">
        <f>[1]DCG!C60</f>
        <v>494875</v>
      </c>
      <c r="D60" s="5">
        <f>[1]DCG!D60</f>
        <v>811550</v>
      </c>
      <c r="E60" s="5">
        <f>[1]DCG!E60</f>
        <v>859679</v>
      </c>
      <c r="F60" s="5">
        <f>[1]DCG!F60</f>
        <v>1194890</v>
      </c>
      <c r="G60" s="5">
        <f>[1]DCG!G60</f>
        <v>1585480</v>
      </c>
      <c r="H60" s="5">
        <f>[1]DCG!H60</f>
        <v>1608724</v>
      </c>
      <c r="I60" s="5">
        <f>[1]DCG!I60</f>
        <v>0</v>
      </c>
      <c r="J60" s="5">
        <f>[1]DCG!J60</f>
        <v>0</v>
      </c>
      <c r="K60" s="5">
        <f>[1]DCG!K60</f>
        <v>0</v>
      </c>
      <c r="L60" s="5">
        <f>[1]DCG!L60</f>
        <v>0</v>
      </c>
      <c r="M60" s="5">
        <f>[1]DCG!M60</f>
        <v>0</v>
      </c>
      <c r="N60" s="5">
        <f>[1]DCG!N60</f>
        <v>0</v>
      </c>
      <c r="O60" s="5">
        <f>SUM(C60:N60)</f>
        <v>6555198</v>
      </c>
    </row>
    <row r="61" spans="2:15" ht="15" customHeight="1">
      <c r="B61" s="16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2:15" ht="15" customHeight="1">
      <c r="B62" s="39" t="s">
        <v>60</v>
      </c>
      <c r="C62" s="29">
        <f>SUM(C63,C69)</f>
        <v>4652037.75</v>
      </c>
      <c r="D62" s="29">
        <f t="shared" ref="D62:N62" si="17">SUM(D63,D69)</f>
        <v>4161773.42</v>
      </c>
      <c r="E62" s="29">
        <f t="shared" si="17"/>
        <v>7841379.0700000003</v>
      </c>
      <c r="F62" s="29">
        <f t="shared" si="17"/>
        <v>13897188.870000001</v>
      </c>
      <c r="G62" s="29">
        <f t="shared" ref="G62" si="18">SUM(G63,G69)</f>
        <v>15037424.01</v>
      </c>
      <c r="H62" s="29">
        <f t="shared" si="17"/>
        <v>9677309.2100000009</v>
      </c>
      <c r="I62" s="29">
        <f t="shared" si="17"/>
        <v>0</v>
      </c>
      <c r="J62" s="29">
        <f t="shared" si="17"/>
        <v>0</v>
      </c>
      <c r="K62" s="29">
        <f t="shared" si="17"/>
        <v>0</v>
      </c>
      <c r="L62" s="29">
        <f t="shared" si="17"/>
        <v>0</v>
      </c>
      <c r="M62" s="29">
        <f t="shared" si="17"/>
        <v>0</v>
      </c>
      <c r="N62" s="29">
        <f t="shared" si="17"/>
        <v>0</v>
      </c>
      <c r="O62" s="29">
        <f>SUM(O63,O69)</f>
        <v>55267112.329999998</v>
      </c>
    </row>
    <row r="63" spans="2:15" ht="15" customHeight="1">
      <c r="B63" s="38" t="s">
        <v>61</v>
      </c>
      <c r="C63" s="27">
        <f>SUM(C64:C68)</f>
        <v>4652037.75</v>
      </c>
      <c r="D63" s="27">
        <f t="shared" ref="D63:N63" si="19">SUM(D64:D68)</f>
        <v>4161773.42</v>
      </c>
      <c r="E63" s="27">
        <f t="shared" si="19"/>
        <v>7841379.0700000003</v>
      </c>
      <c r="F63" s="27">
        <f t="shared" si="19"/>
        <v>13897188.870000001</v>
      </c>
      <c r="G63" s="27">
        <f t="shared" ref="G63" si="20">SUM(G64:G68)</f>
        <v>15037424.01</v>
      </c>
      <c r="H63" s="27">
        <f t="shared" si="19"/>
        <v>9677309.2100000009</v>
      </c>
      <c r="I63" s="27">
        <f t="shared" si="19"/>
        <v>0</v>
      </c>
      <c r="J63" s="27">
        <f t="shared" si="19"/>
        <v>0</v>
      </c>
      <c r="K63" s="27">
        <f t="shared" si="19"/>
        <v>0</v>
      </c>
      <c r="L63" s="27">
        <f t="shared" si="19"/>
        <v>0</v>
      </c>
      <c r="M63" s="27">
        <f t="shared" si="19"/>
        <v>0</v>
      </c>
      <c r="N63" s="27">
        <f t="shared" si="19"/>
        <v>0</v>
      </c>
      <c r="O63" s="27">
        <f>SUM(O64:O68)</f>
        <v>55267112.329999998</v>
      </c>
    </row>
    <row r="64" spans="2:15" ht="15" customHeight="1">
      <c r="B64" s="4" t="s">
        <v>62</v>
      </c>
      <c r="C64" s="5">
        <f>[1]DCG!C64</f>
        <v>64194</v>
      </c>
      <c r="D64" s="5">
        <f>[1]DCG!D64</f>
        <v>63513</v>
      </c>
      <c r="E64" s="5">
        <f>[1]DCG!E64</f>
        <v>63513</v>
      </c>
      <c r="F64" s="5">
        <f>[1]DCG!F64</f>
        <v>4077254.72</v>
      </c>
      <c r="G64" s="5">
        <f>[1]DCG!G64</f>
        <v>63993.5</v>
      </c>
      <c r="H64" s="5">
        <f>[1]DCG!H64</f>
        <v>64238</v>
      </c>
      <c r="I64" s="5">
        <f>[1]DCG!I64</f>
        <v>0</v>
      </c>
      <c r="J64" s="5">
        <f>[1]DCG!J64</f>
        <v>0</v>
      </c>
      <c r="K64" s="5">
        <f>[1]DCG!K64</f>
        <v>0</v>
      </c>
      <c r="L64" s="5">
        <f>[1]DCG!L64</f>
        <v>0</v>
      </c>
      <c r="M64" s="5">
        <f>[1]DCG!M64</f>
        <v>0</v>
      </c>
      <c r="N64" s="5">
        <f>[1]DCG!N64</f>
        <v>0</v>
      </c>
      <c r="O64" s="5">
        <f t="shared" ref="O64:O70" si="21">SUM(C64:N64)</f>
        <v>4396706.2200000007</v>
      </c>
    </row>
    <row r="65" spans="2:15" ht="15" customHeight="1">
      <c r="B65" s="4" t="s">
        <v>63</v>
      </c>
      <c r="C65" s="5">
        <f>[1]DCG!C65</f>
        <v>0</v>
      </c>
      <c r="D65" s="5">
        <f>[1]DCG!D65</f>
        <v>0</v>
      </c>
      <c r="E65" s="5">
        <f>[1]DCG!E65</f>
        <v>0</v>
      </c>
      <c r="F65" s="5">
        <f>[1]DCG!F65</f>
        <v>0</v>
      </c>
      <c r="G65" s="5">
        <f>[1]DCG!G65</f>
        <v>0</v>
      </c>
      <c r="H65" s="5">
        <f>[1]DCG!H65</f>
        <v>0</v>
      </c>
      <c r="I65" s="5">
        <f>[1]DCG!I65</f>
        <v>0</v>
      </c>
      <c r="J65" s="5">
        <f>[1]DCG!J65</f>
        <v>0</v>
      </c>
      <c r="K65" s="5">
        <f>[1]DCG!K65</f>
        <v>0</v>
      </c>
      <c r="L65" s="5">
        <f>[1]DCG!L65</f>
        <v>0</v>
      </c>
      <c r="M65" s="5">
        <f>[1]DCG!M65</f>
        <v>0</v>
      </c>
      <c r="N65" s="5">
        <f>[1]DCG!N65</f>
        <v>0</v>
      </c>
      <c r="O65" s="5">
        <f t="shared" si="21"/>
        <v>0</v>
      </c>
    </row>
    <row r="66" spans="2:15" ht="15" customHeight="1">
      <c r="B66" s="4" t="s">
        <v>64</v>
      </c>
      <c r="C66" s="5">
        <f>[1]DCG!C66</f>
        <v>0</v>
      </c>
      <c r="D66" s="5">
        <f>[1]DCG!D66</f>
        <v>0</v>
      </c>
      <c r="E66" s="5">
        <f>[1]DCG!E66</f>
        <v>0</v>
      </c>
      <c r="F66" s="5">
        <f>[1]DCG!F66</f>
        <v>0</v>
      </c>
      <c r="G66" s="5">
        <f>[1]DCG!G66</f>
        <v>0</v>
      </c>
      <c r="H66" s="5">
        <f>[1]DCG!H66</f>
        <v>0</v>
      </c>
      <c r="I66" s="5">
        <f>[1]DCG!I66</f>
        <v>0</v>
      </c>
      <c r="J66" s="5">
        <f>[1]DCG!J66</f>
        <v>0</v>
      </c>
      <c r="K66" s="5">
        <f>[1]DCG!K66</f>
        <v>0</v>
      </c>
      <c r="L66" s="5">
        <f>[1]DCG!L66</f>
        <v>0</v>
      </c>
      <c r="M66" s="5">
        <f>[1]DCG!M66</f>
        <v>0</v>
      </c>
      <c r="N66" s="5">
        <f>[1]DCG!N66</f>
        <v>0</v>
      </c>
      <c r="O66" s="5">
        <f t="shared" si="21"/>
        <v>0</v>
      </c>
    </row>
    <row r="67" spans="2:15" ht="15" customHeight="1">
      <c r="B67" s="4" t="s">
        <v>65</v>
      </c>
      <c r="C67" s="5">
        <f>[1]DCG!C67</f>
        <v>3888497</v>
      </c>
      <c r="D67" s="5">
        <f>[1]DCG!D67</f>
        <v>3383178</v>
      </c>
      <c r="E67" s="5">
        <f>[1]DCG!E67</f>
        <v>3590637</v>
      </c>
      <c r="F67" s="5">
        <f>[1]DCG!F67</f>
        <v>4556456</v>
      </c>
      <c r="G67" s="5">
        <f>[1]DCG!G67</f>
        <v>9747406</v>
      </c>
      <c r="H67" s="5">
        <f>[1]DCG!H67</f>
        <v>4172410</v>
      </c>
      <c r="I67" s="5">
        <f>[1]DCG!I67</f>
        <v>0</v>
      </c>
      <c r="J67" s="5">
        <f>[1]DCG!J67</f>
        <v>0</v>
      </c>
      <c r="K67" s="5">
        <f>[1]DCG!K67</f>
        <v>0</v>
      </c>
      <c r="L67" s="5">
        <f>[1]DCG!L67</f>
        <v>0</v>
      </c>
      <c r="M67" s="5">
        <f>[1]DCG!M67</f>
        <v>0</v>
      </c>
      <c r="N67" s="5">
        <f>[1]DCG!N67</f>
        <v>0</v>
      </c>
      <c r="O67" s="5">
        <f t="shared" si="21"/>
        <v>29338584</v>
      </c>
    </row>
    <row r="68" spans="2:15" ht="15" customHeight="1">
      <c r="B68" s="4" t="s">
        <v>66</v>
      </c>
      <c r="C68" s="5">
        <f>[1]DCG!C68</f>
        <v>699346.75</v>
      </c>
      <c r="D68" s="5">
        <f>[1]DCG!D68</f>
        <v>715082.42</v>
      </c>
      <c r="E68" s="5">
        <f>[1]DCG!E68</f>
        <v>4187229.07</v>
      </c>
      <c r="F68" s="5">
        <f>[1]DCG!F68</f>
        <v>5263478.1500000004</v>
      </c>
      <c r="G68" s="5">
        <f>[1]DCG!G68</f>
        <v>5226024.51</v>
      </c>
      <c r="H68" s="5">
        <f>[1]DCG!H68</f>
        <v>5440661.21</v>
      </c>
      <c r="I68" s="5">
        <f>[1]DCG!I68</f>
        <v>0</v>
      </c>
      <c r="J68" s="5">
        <f>[1]DCG!J68</f>
        <v>0</v>
      </c>
      <c r="K68" s="5">
        <f>[1]DCG!K68</f>
        <v>0</v>
      </c>
      <c r="L68" s="5">
        <f>[1]DCG!L68</f>
        <v>0</v>
      </c>
      <c r="M68" s="5">
        <f>[1]DCG!M68</f>
        <v>0</v>
      </c>
      <c r="N68" s="5">
        <f>[1]DCG!N68</f>
        <v>0</v>
      </c>
      <c r="O68" s="5">
        <f t="shared" si="21"/>
        <v>21531822.109999999</v>
      </c>
    </row>
    <row r="69" spans="2:15" ht="15" customHeight="1">
      <c r="B69" s="7" t="s">
        <v>67</v>
      </c>
      <c r="C69" s="6">
        <f>C70</f>
        <v>0</v>
      </c>
      <c r="D69" s="6">
        <f t="shared" ref="D69:O69" si="22">D70</f>
        <v>0</v>
      </c>
      <c r="E69" s="6">
        <f t="shared" si="22"/>
        <v>0</v>
      </c>
      <c r="F69" s="6">
        <f t="shared" si="22"/>
        <v>0</v>
      </c>
      <c r="G69" s="6">
        <f t="shared" si="22"/>
        <v>0</v>
      </c>
      <c r="H69" s="6">
        <f t="shared" si="22"/>
        <v>0</v>
      </c>
      <c r="I69" s="6">
        <f t="shared" si="22"/>
        <v>0</v>
      </c>
      <c r="J69" s="6">
        <f t="shared" si="22"/>
        <v>0</v>
      </c>
      <c r="K69" s="6">
        <f t="shared" si="22"/>
        <v>0</v>
      </c>
      <c r="L69" s="6">
        <f t="shared" si="22"/>
        <v>0</v>
      </c>
      <c r="M69" s="6">
        <f t="shared" si="22"/>
        <v>0</v>
      </c>
      <c r="N69" s="6">
        <f t="shared" si="22"/>
        <v>0</v>
      </c>
      <c r="O69" s="6">
        <f t="shared" si="22"/>
        <v>0</v>
      </c>
    </row>
    <row r="70" spans="2:15" ht="15" customHeight="1">
      <c r="B70" s="4" t="s">
        <v>68</v>
      </c>
      <c r="C70" s="5">
        <f>[1]DCG!C70</f>
        <v>0</v>
      </c>
      <c r="D70" s="5">
        <f>[1]DCG!D70</f>
        <v>0</v>
      </c>
      <c r="E70" s="5">
        <f>[1]DCG!E70</f>
        <v>0</v>
      </c>
      <c r="F70" s="5">
        <f>[1]DCG!F70</f>
        <v>0</v>
      </c>
      <c r="G70" s="5">
        <f>[1]DCG!G70</f>
        <v>0</v>
      </c>
      <c r="H70" s="5">
        <f>[1]DCG!H70</f>
        <v>0</v>
      </c>
      <c r="I70" s="5">
        <f>[1]DCG!I70</f>
        <v>0</v>
      </c>
      <c r="J70" s="5">
        <f>[1]DCG!J70</f>
        <v>0</v>
      </c>
      <c r="K70" s="5">
        <f>[1]DCG!K70</f>
        <v>0</v>
      </c>
      <c r="L70" s="5">
        <f>[1]DCG!L70</f>
        <v>0</v>
      </c>
      <c r="M70" s="5">
        <f>[1]DCG!M70</f>
        <v>0</v>
      </c>
      <c r="N70" s="5">
        <f>[1]DCG!N70</f>
        <v>0</v>
      </c>
      <c r="O70" s="5">
        <f t="shared" si="21"/>
        <v>0</v>
      </c>
    </row>
    <row r="71" spans="2:15" ht="15" customHeight="1">
      <c r="B71" s="16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2:15" ht="15" customHeight="1">
      <c r="B72" s="39" t="s">
        <v>69</v>
      </c>
      <c r="C72" s="29">
        <f>SUM(C73,C80)</f>
        <v>116340754.47</v>
      </c>
      <c r="D72" s="29">
        <f t="shared" ref="D72:N72" si="23">SUM(D73,D80)</f>
        <v>52750275.560000002</v>
      </c>
      <c r="E72" s="29">
        <f t="shared" si="23"/>
        <v>105009241.68000001</v>
      </c>
      <c r="F72" s="29">
        <f t="shared" si="23"/>
        <v>122755379.3</v>
      </c>
      <c r="G72" s="29">
        <f t="shared" ref="G72" si="24">SUM(G73,G80)</f>
        <v>197055741.33999997</v>
      </c>
      <c r="H72" s="29">
        <f t="shared" si="23"/>
        <v>108122597.97</v>
      </c>
      <c r="I72" s="29">
        <f t="shared" si="23"/>
        <v>0</v>
      </c>
      <c r="J72" s="29">
        <f t="shared" si="23"/>
        <v>0</v>
      </c>
      <c r="K72" s="29">
        <f t="shared" si="23"/>
        <v>0</v>
      </c>
      <c r="L72" s="29">
        <f t="shared" si="23"/>
        <v>0</v>
      </c>
      <c r="M72" s="29">
        <f t="shared" si="23"/>
        <v>0</v>
      </c>
      <c r="N72" s="29">
        <f t="shared" si="23"/>
        <v>0</v>
      </c>
      <c r="O72" s="29">
        <f>SUM(O73,O80)</f>
        <v>702033990.32000005</v>
      </c>
    </row>
    <row r="73" spans="2:15" ht="15" customHeight="1">
      <c r="B73" s="38" t="s">
        <v>70</v>
      </c>
      <c r="C73" s="27">
        <f>SUM(C74:C79)</f>
        <v>116340754.47</v>
      </c>
      <c r="D73" s="27">
        <f t="shared" ref="D73:N73" si="25">SUM(D74:D79)</f>
        <v>52750275.560000002</v>
      </c>
      <c r="E73" s="27">
        <f t="shared" si="25"/>
        <v>105009241.68000001</v>
      </c>
      <c r="F73" s="27">
        <f t="shared" si="25"/>
        <v>122755379.3</v>
      </c>
      <c r="G73" s="27">
        <f t="shared" ref="G73" si="26">SUM(G74:G79)</f>
        <v>197055741.33999997</v>
      </c>
      <c r="H73" s="27">
        <f t="shared" si="25"/>
        <v>108122597.97</v>
      </c>
      <c r="I73" s="27">
        <f t="shared" si="25"/>
        <v>0</v>
      </c>
      <c r="J73" s="27">
        <f t="shared" si="25"/>
        <v>0</v>
      </c>
      <c r="K73" s="27">
        <f t="shared" si="25"/>
        <v>0</v>
      </c>
      <c r="L73" s="27">
        <f t="shared" si="25"/>
        <v>0</v>
      </c>
      <c r="M73" s="27">
        <f t="shared" si="25"/>
        <v>0</v>
      </c>
      <c r="N73" s="27">
        <f t="shared" si="25"/>
        <v>0</v>
      </c>
      <c r="O73" s="27">
        <f>SUM(O74:O79)</f>
        <v>702033990.32000005</v>
      </c>
    </row>
    <row r="74" spans="2:15" ht="15" customHeight="1">
      <c r="B74" s="4" t="s">
        <v>30</v>
      </c>
      <c r="C74" s="5">
        <f>[1]DCG!C74</f>
        <v>1319375</v>
      </c>
      <c r="D74" s="5">
        <f>[1]DCG!D74</f>
        <v>1702160</v>
      </c>
      <c r="E74" s="5">
        <f>[1]DCG!E74</f>
        <v>1730213</v>
      </c>
      <c r="F74" s="5">
        <f>[1]DCG!F74</f>
        <v>709090.01</v>
      </c>
      <c r="G74" s="5">
        <f>[1]DCG!G74</f>
        <v>4036929.99</v>
      </c>
      <c r="H74" s="5">
        <f>[1]DCG!H74</f>
        <v>955630</v>
      </c>
      <c r="I74" s="5">
        <f>[1]DCG!I74</f>
        <v>0</v>
      </c>
      <c r="J74" s="5">
        <f>[1]DCG!J74</f>
        <v>0</v>
      </c>
      <c r="K74" s="5">
        <f>[1]DCG!K74</f>
        <v>0</v>
      </c>
      <c r="L74" s="5">
        <f>[1]DCG!L74</f>
        <v>0</v>
      </c>
      <c r="M74" s="5">
        <f>[1]DCG!M74</f>
        <v>0</v>
      </c>
      <c r="N74" s="5">
        <f>[1]DCG!N74</f>
        <v>0</v>
      </c>
      <c r="O74" s="5">
        <f t="shared" ref="O74:O80" si="27">SUM(C74:N74)</f>
        <v>10453398</v>
      </c>
    </row>
    <row r="75" spans="2:15" ht="15" customHeight="1">
      <c r="B75" s="4" t="s">
        <v>71</v>
      </c>
      <c r="C75" s="5">
        <f>[1]DCG!C75</f>
        <v>662150</v>
      </c>
      <c r="D75" s="5">
        <f>[1]DCG!D75</f>
        <v>1095625</v>
      </c>
      <c r="E75" s="5">
        <f>[1]DCG!E75</f>
        <v>868625</v>
      </c>
      <c r="F75" s="5">
        <f>[1]DCG!F75</f>
        <v>1391600</v>
      </c>
      <c r="G75" s="5">
        <f>[1]DCG!G75</f>
        <v>334000</v>
      </c>
      <c r="H75" s="5">
        <f>[1]DCG!H75</f>
        <v>87500</v>
      </c>
      <c r="I75" s="5">
        <f>[1]DCG!I75</f>
        <v>0</v>
      </c>
      <c r="J75" s="5">
        <f>[1]DCG!J75</f>
        <v>0</v>
      </c>
      <c r="K75" s="5">
        <f>[1]DCG!K75</f>
        <v>0</v>
      </c>
      <c r="L75" s="5">
        <f>[1]DCG!L75</f>
        <v>0</v>
      </c>
      <c r="M75" s="5">
        <f>[1]DCG!M75</f>
        <v>0</v>
      </c>
      <c r="N75" s="5">
        <f>[1]DCG!N75</f>
        <v>0</v>
      </c>
      <c r="O75" s="5">
        <f t="shared" si="27"/>
        <v>4439500</v>
      </c>
    </row>
    <row r="76" spans="2:15" ht="15" customHeight="1">
      <c r="B76" s="4" t="s">
        <v>72</v>
      </c>
      <c r="C76" s="5">
        <f>[1]DCG!C76</f>
        <v>39333354.380000003</v>
      </c>
      <c r="D76" s="5">
        <f>[1]DCG!D76</f>
        <v>9760744.5399999991</v>
      </c>
      <c r="E76" s="5">
        <f>[1]DCG!E76</f>
        <v>17086468.48</v>
      </c>
      <c r="F76" s="5">
        <f>[1]DCG!F76</f>
        <v>22556668.739999998</v>
      </c>
      <c r="G76" s="5">
        <f>[1]DCG!G76</f>
        <v>80436563.349999994</v>
      </c>
      <c r="H76" s="5">
        <f>[1]DCG!H76</f>
        <v>18053203.969999999</v>
      </c>
      <c r="I76" s="5">
        <f>[1]DCG!I76</f>
        <v>0</v>
      </c>
      <c r="J76" s="5">
        <f>[1]DCG!J76</f>
        <v>0</v>
      </c>
      <c r="K76" s="5">
        <f>[1]DCG!K76</f>
        <v>0</v>
      </c>
      <c r="L76" s="5">
        <f>[1]DCG!L76</f>
        <v>0</v>
      </c>
      <c r="M76" s="5">
        <f>[1]DCG!M76</f>
        <v>0</v>
      </c>
      <c r="N76" s="5">
        <f>[1]DCG!N76</f>
        <v>0</v>
      </c>
      <c r="O76" s="5">
        <f t="shared" si="27"/>
        <v>187227003.46000001</v>
      </c>
    </row>
    <row r="77" spans="2:15" ht="15" customHeight="1">
      <c r="B77" s="4" t="s">
        <v>73</v>
      </c>
      <c r="C77" s="5">
        <f>[1]DCG!C77</f>
        <v>104577</v>
      </c>
      <c r="D77" s="5">
        <f>[1]DCG!D77</f>
        <v>181201</v>
      </c>
      <c r="E77" s="5">
        <f>[1]DCG!E77</f>
        <v>65777</v>
      </c>
      <c r="F77" s="5">
        <f>[1]DCG!F77</f>
        <v>88412</v>
      </c>
      <c r="G77" s="5">
        <f>[1]DCG!G77</f>
        <v>49634</v>
      </c>
      <c r="H77" s="5">
        <f>[1]DCG!H77</f>
        <v>67677</v>
      </c>
      <c r="I77" s="5">
        <f>[1]DCG!I77</f>
        <v>0</v>
      </c>
      <c r="J77" s="5">
        <f>[1]DCG!J77</f>
        <v>0</v>
      </c>
      <c r="K77" s="5">
        <f>[1]DCG!K77</f>
        <v>0</v>
      </c>
      <c r="L77" s="5">
        <f>[1]DCG!L77</f>
        <v>0</v>
      </c>
      <c r="M77" s="5">
        <f>[1]DCG!M77</f>
        <v>0</v>
      </c>
      <c r="N77" s="5">
        <f>[1]DCG!N77</f>
        <v>0</v>
      </c>
      <c r="O77" s="5">
        <f t="shared" si="27"/>
        <v>557278</v>
      </c>
    </row>
    <row r="78" spans="2:15" ht="15" customHeight="1">
      <c r="B78" s="4" t="s">
        <v>74</v>
      </c>
      <c r="C78" s="5">
        <f>[1]DCG!C78</f>
        <v>17484101</v>
      </c>
      <c r="D78" s="5">
        <f>[1]DCG!D78</f>
        <v>23207776</v>
      </c>
      <c r="E78" s="5">
        <f>[1]DCG!E78</f>
        <v>15242855.199999999</v>
      </c>
      <c r="F78" s="5">
        <f>[1]DCG!F78</f>
        <v>14567828.800000001</v>
      </c>
      <c r="G78" s="5">
        <f>[1]DCG!G78</f>
        <v>21668395</v>
      </c>
      <c r="H78" s="5">
        <f>[1]DCG!H78</f>
        <v>16311087</v>
      </c>
      <c r="I78" s="5">
        <f>[1]DCG!I78</f>
        <v>0</v>
      </c>
      <c r="J78" s="5">
        <f>[1]DCG!J78</f>
        <v>0</v>
      </c>
      <c r="K78" s="5">
        <f>[1]DCG!K78</f>
        <v>0</v>
      </c>
      <c r="L78" s="5">
        <f>[1]DCG!L78</f>
        <v>0</v>
      </c>
      <c r="M78" s="5">
        <f>[1]DCG!M78</f>
        <v>0</v>
      </c>
      <c r="N78" s="5">
        <f>[1]DCG!N78</f>
        <v>0</v>
      </c>
      <c r="O78" s="5">
        <f t="shared" si="27"/>
        <v>108482043</v>
      </c>
    </row>
    <row r="79" spans="2:15" ht="15" customHeight="1">
      <c r="B79" s="4" t="s">
        <v>75</v>
      </c>
      <c r="C79" s="5">
        <f>[1]DCG!C79</f>
        <v>57437197.090000004</v>
      </c>
      <c r="D79" s="5">
        <f>[1]DCG!D79</f>
        <v>16802769.02</v>
      </c>
      <c r="E79" s="5">
        <f>[1]DCG!E79</f>
        <v>70015303</v>
      </c>
      <c r="F79" s="5">
        <f>[1]DCG!F79</f>
        <v>83441779.75</v>
      </c>
      <c r="G79" s="5">
        <f>[1]DCG!G79</f>
        <v>90530219</v>
      </c>
      <c r="H79" s="5">
        <f>[1]DCG!H79</f>
        <v>72647500</v>
      </c>
      <c r="I79" s="5">
        <f>[1]DCG!I79</f>
        <v>0</v>
      </c>
      <c r="J79" s="5">
        <f>[1]DCG!J79</f>
        <v>0</v>
      </c>
      <c r="K79" s="5">
        <f>[1]DCG!K79</f>
        <v>0</v>
      </c>
      <c r="L79" s="5">
        <f>[1]DCG!L79</f>
        <v>0</v>
      </c>
      <c r="M79" s="5">
        <f>[1]DCG!M79</f>
        <v>0</v>
      </c>
      <c r="N79" s="5">
        <f>[1]DCG!N79</f>
        <v>0</v>
      </c>
      <c r="O79" s="5">
        <f t="shared" si="27"/>
        <v>390874767.86000001</v>
      </c>
    </row>
    <row r="80" spans="2:15" ht="15" customHeight="1">
      <c r="B80" s="7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f t="shared" si="27"/>
        <v>0</v>
      </c>
    </row>
    <row r="81" spans="2:15" ht="15" customHeight="1">
      <c r="B81" s="16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2:15" ht="15" customHeight="1">
      <c r="B82" s="39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f>SUM(C82:N82)</f>
        <v>0</v>
      </c>
    </row>
    <row r="83" spans="2:15" ht="15" customHeight="1">
      <c r="B83" s="17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2:15" ht="15" customHeight="1">
      <c r="B84" s="39" t="s">
        <v>78</v>
      </c>
      <c r="C84" s="29">
        <f>SUM(C85,C94,C111)</f>
        <v>1281719109.6400001</v>
      </c>
      <c r="D84" s="29">
        <f t="shared" ref="D84:N84" si="28">SUM(D85,D94,D111)</f>
        <v>1672136563.1299999</v>
      </c>
      <c r="E84" s="29">
        <f t="shared" si="28"/>
        <v>1827655026.0599999</v>
      </c>
      <c r="F84" s="29">
        <f t="shared" si="28"/>
        <v>2758059201.1700001</v>
      </c>
      <c r="G84" s="29">
        <f t="shared" ref="G84" si="29">SUM(G85,G94,G111)</f>
        <v>1906612842.7199998</v>
      </c>
      <c r="H84" s="29">
        <f t="shared" si="28"/>
        <v>2526217463</v>
      </c>
      <c r="I84" s="29">
        <f t="shared" si="28"/>
        <v>0</v>
      </c>
      <c r="J84" s="29">
        <f t="shared" si="28"/>
        <v>0</v>
      </c>
      <c r="K84" s="29">
        <f t="shared" si="28"/>
        <v>0</v>
      </c>
      <c r="L84" s="29">
        <f t="shared" si="28"/>
        <v>0</v>
      </c>
      <c r="M84" s="29">
        <f t="shared" si="28"/>
        <v>0</v>
      </c>
      <c r="N84" s="29">
        <f t="shared" si="28"/>
        <v>0</v>
      </c>
      <c r="O84" s="29">
        <f>SUM(O85,O94,O111)</f>
        <v>11972400205.720001</v>
      </c>
    </row>
    <row r="85" spans="2:15" ht="15" customHeight="1">
      <c r="B85" s="38" t="s">
        <v>79</v>
      </c>
      <c r="C85" s="27">
        <f>SUM(C86:C93)</f>
        <v>834056817</v>
      </c>
      <c r="D85" s="27">
        <f t="shared" ref="D85:N85" si="30">SUM(D86:D93)</f>
        <v>1087791772.53</v>
      </c>
      <c r="E85" s="27">
        <f t="shared" si="30"/>
        <v>689179183.47000003</v>
      </c>
      <c r="F85" s="27">
        <f t="shared" si="30"/>
        <v>1004493511</v>
      </c>
      <c r="G85" s="27">
        <f t="shared" ref="G85" si="31">SUM(G86:G93)</f>
        <v>1071799946</v>
      </c>
      <c r="H85" s="27">
        <f t="shared" si="30"/>
        <v>958008602</v>
      </c>
      <c r="I85" s="27">
        <f t="shared" si="30"/>
        <v>0</v>
      </c>
      <c r="J85" s="27">
        <f t="shared" si="30"/>
        <v>0</v>
      </c>
      <c r="K85" s="27">
        <f t="shared" si="30"/>
        <v>0</v>
      </c>
      <c r="L85" s="27">
        <f t="shared" si="30"/>
        <v>0</v>
      </c>
      <c r="M85" s="27">
        <f t="shared" si="30"/>
        <v>0</v>
      </c>
      <c r="N85" s="27">
        <f t="shared" si="30"/>
        <v>0</v>
      </c>
      <c r="O85" s="27">
        <f>SUM(O86:O93)</f>
        <v>5645329832</v>
      </c>
    </row>
    <row r="86" spans="2:15" ht="15" customHeight="1">
      <c r="B86" s="4" t="s">
        <v>80</v>
      </c>
      <c r="C86" s="5">
        <f>[1]DCG!C86</f>
        <v>584379355</v>
      </c>
      <c r="D86" s="5">
        <f>[1]DCG!D86</f>
        <v>765430817</v>
      </c>
      <c r="E86" s="5">
        <f>[1]DCG!E86</f>
        <v>642492515</v>
      </c>
      <c r="F86" s="5">
        <f>[1]DCG!F86</f>
        <v>657881705</v>
      </c>
      <c r="G86" s="5">
        <f>[1]DCG!G86</f>
        <v>871995558</v>
      </c>
      <c r="H86" s="5">
        <f>[1]DCG!H86</f>
        <v>745676500</v>
      </c>
      <c r="I86" s="5">
        <f>[1]DCG!I86</f>
        <v>0</v>
      </c>
      <c r="J86" s="5">
        <f>[1]DCG!J86</f>
        <v>0</v>
      </c>
      <c r="K86" s="5">
        <f>[1]DCG!K86</f>
        <v>0</v>
      </c>
      <c r="L86" s="5">
        <f>[1]DCG!L86</f>
        <v>0</v>
      </c>
      <c r="M86" s="5">
        <f>[1]DCG!M86</f>
        <v>0</v>
      </c>
      <c r="N86" s="5">
        <f>[1]DCG!N86</f>
        <v>0</v>
      </c>
      <c r="O86" s="5">
        <f t="shared" ref="O86:O114" si="32">SUM(C86:N86)</f>
        <v>4267856450</v>
      </c>
    </row>
    <row r="87" spans="2:15" ht="15" customHeight="1">
      <c r="B87" s="4" t="s">
        <v>81</v>
      </c>
      <c r="C87" s="5">
        <f>[1]DCG!C87</f>
        <v>34433420</v>
      </c>
      <c r="D87" s="5">
        <f>[1]DCG!D87</f>
        <v>40843556</v>
      </c>
      <c r="E87" s="5">
        <f>[1]DCG!E87</f>
        <v>35340443</v>
      </c>
      <c r="F87" s="5">
        <f>[1]DCG!F87</f>
        <v>36914498</v>
      </c>
      <c r="G87" s="5">
        <f>[1]DCG!G87</f>
        <v>0</v>
      </c>
      <c r="H87" s="5">
        <f>[1]DCG!H87</f>
        <v>82700754</v>
      </c>
      <c r="I87" s="5">
        <f>[1]DCG!I87</f>
        <v>0</v>
      </c>
      <c r="J87" s="5">
        <f>[1]DCG!J87</f>
        <v>0</v>
      </c>
      <c r="K87" s="5">
        <f>[1]DCG!K87</f>
        <v>0</v>
      </c>
      <c r="L87" s="5">
        <f>[1]DCG!L87</f>
        <v>0</v>
      </c>
      <c r="M87" s="5">
        <f>[1]DCG!M87</f>
        <v>0</v>
      </c>
      <c r="N87" s="5">
        <f>[1]DCG!N87</f>
        <v>0</v>
      </c>
      <c r="O87" s="5">
        <f t="shared" si="32"/>
        <v>230232671</v>
      </c>
    </row>
    <row r="88" spans="2:15" ht="15" customHeight="1">
      <c r="B88" s="4" t="s">
        <v>82</v>
      </c>
      <c r="C88" s="5">
        <f>[1]DCG!C88</f>
        <v>52202735</v>
      </c>
      <c r="D88" s="5">
        <f>[1]DCG!D88</f>
        <v>21810525</v>
      </c>
      <c r="E88" s="5">
        <f>[1]DCG!E88</f>
        <v>21810525</v>
      </c>
      <c r="F88" s="5">
        <f>[1]DCG!F88</f>
        <v>96455181</v>
      </c>
      <c r="G88" s="5">
        <f>[1]DCG!G88</f>
        <v>29420397</v>
      </c>
      <c r="H88" s="5">
        <f>[1]DCG!H88</f>
        <v>21810525</v>
      </c>
      <c r="I88" s="5">
        <f>[1]DCG!I88</f>
        <v>0</v>
      </c>
      <c r="J88" s="5">
        <f>[1]DCG!J88</f>
        <v>0</v>
      </c>
      <c r="K88" s="5">
        <f>[1]DCG!K88</f>
        <v>0</v>
      </c>
      <c r="L88" s="5">
        <f>[1]DCG!L88</f>
        <v>0</v>
      </c>
      <c r="M88" s="5">
        <f>[1]DCG!M88</f>
        <v>0</v>
      </c>
      <c r="N88" s="5">
        <f>[1]DCG!N88</f>
        <v>0</v>
      </c>
      <c r="O88" s="5">
        <f t="shared" si="32"/>
        <v>243509888</v>
      </c>
    </row>
    <row r="89" spans="2:15" ht="15" customHeight="1">
      <c r="B89" s="4" t="s">
        <v>83</v>
      </c>
      <c r="C89" s="5">
        <f>[1]DCG!C89</f>
        <v>23978473</v>
      </c>
      <c r="D89" s="5">
        <f>[1]DCG!D89</f>
        <v>168492388.53</v>
      </c>
      <c r="E89" s="5">
        <f>[1]DCG!E89</f>
        <v>-134318716.53</v>
      </c>
      <c r="F89" s="5">
        <f>[1]DCG!F89</f>
        <v>55999981</v>
      </c>
      <c r="G89" s="5">
        <f>[1]DCG!G89</f>
        <v>29928897</v>
      </c>
      <c r="H89" s="5">
        <f>[1]DCG!H89</f>
        <v>0</v>
      </c>
      <c r="I89" s="5">
        <f>[1]DCG!I89</f>
        <v>0</v>
      </c>
      <c r="J89" s="5">
        <f>[1]DCG!J89</f>
        <v>0</v>
      </c>
      <c r="K89" s="5">
        <f>[1]DCG!K89</f>
        <v>0</v>
      </c>
      <c r="L89" s="5">
        <f>[1]DCG!L89</f>
        <v>0</v>
      </c>
      <c r="M89" s="5">
        <f>[1]DCG!M89</f>
        <v>0</v>
      </c>
      <c r="N89" s="5">
        <f>[1]DCG!N89</f>
        <v>0</v>
      </c>
      <c r="O89" s="5">
        <f t="shared" si="32"/>
        <v>144081023</v>
      </c>
    </row>
    <row r="90" spans="2:15" ht="15" customHeight="1">
      <c r="B90" s="4" t="s">
        <v>84</v>
      </c>
      <c r="C90" s="5">
        <f>[1]DCG!C90</f>
        <v>4487445</v>
      </c>
      <c r="D90" s="5">
        <f>[1]DCG!D90</f>
        <v>4487445</v>
      </c>
      <c r="E90" s="5">
        <f>[1]DCG!E90</f>
        <v>4487445</v>
      </c>
      <c r="F90" s="5">
        <f>[1]DCG!F90</f>
        <v>4487445</v>
      </c>
      <c r="G90" s="5">
        <f>[1]DCG!G90</f>
        <v>4487445</v>
      </c>
      <c r="H90" s="5">
        <f>[1]DCG!H90</f>
        <v>4487445</v>
      </c>
      <c r="I90" s="5">
        <f>[1]DCG!I90</f>
        <v>0</v>
      </c>
      <c r="J90" s="5">
        <f>[1]DCG!J90</f>
        <v>0</v>
      </c>
      <c r="K90" s="5">
        <f>[1]DCG!K90</f>
        <v>0</v>
      </c>
      <c r="L90" s="5">
        <f>[1]DCG!L90</f>
        <v>0</v>
      </c>
      <c r="M90" s="5">
        <f>[1]DCG!M90</f>
        <v>0</v>
      </c>
      <c r="N90" s="5">
        <f>[1]DCG!N90</f>
        <v>0</v>
      </c>
      <c r="O90" s="5">
        <f t="shared" si="32"/>
        <v>26924670</v>
      </c>
    </row>
    <row r="91" spans="2:15" ht="15" customHeight="1">
      <c r="B91" s="4" t="s">
        <v>85</v>
      </c>
      <c r="C91" s="5">
        <f>[1]DCG!C91</f>
        <v>5963220</v>
      </c>
      <c r="D91" s="5">
        <f>[1]DCG!D91</f>
        <v>2842762</v>
      </c>
      <c r="E91" s="5">
        <f>[1]DCG!E91</f>
        <v>5466144</v>
      </c>
      <c r="F91" s="5">
        <f>[1]DCG!F91</f>
        <v>2201353</v>
      </c>
      <c r="G91" s="5">
        <f>[1]DCG!G91</f>
        <v>5195292</v>
      </c>
      <c r="H91" s="5">
        <f>[1]DCG!H91</f>
        <v>2450908</v>
      </c>
      <c r="I91" s="5">
        <f>[1]DCG!I91</f>
        <v>0</v>
      </c>
      <c r="J91" s="5">
        <f>[1]DCG!J91</f>
        <v>0</v>
      </c>
      <c r="K91" s="5">
        <f>[1]DCG!K91</f>
        <v>0</v>
      </c>
      <c r="L91" s="5">
        <f>[1]DCG!L91</f>
        <v>0</v>
      </c>
      <c r="M91" s="5">
        <f>[1]DCG!M91</f>
        <v>0</v>
      </c>
      <c r="N91" s="5">
        <f>[1]DCG!N91</f>
        <v>0</v>
      </c>
      <c r="O91" s="5">
        <f t="shared" si="32"/>
        <v>24119679</v>
      </c>
    </row>
    <row r="92" spans="2:15" ht="15" customHeight="1">
      <c r="B92" s="4" t="s">
        <v>86</v>
      </c>
      <c r="C92" s="5">
        <f>[1]DCG!C92</f>
        <v>27742931</v>
      </c>
      <c r="D92" s="5">
        <f>[1]DCG!D92</f>
        <v>28299066</v>
      </c>
      <c r="E92" s="5">
        <f>[1]DCG!E92</f>
        <v>30377941</v>
      </c>
      <c r="F92" s="5">
        <f>[1]DCG!F92</f>
        <v>26783078</v>
      </c>
      <c r="G92" s="5">
        <f>[1]DCG!G92</f>
        <v>33188371</v>
      </c>
      <c r="H92" s="5">
        <f>[1]DCG!H92</f>
        <v>32398071</v>
      </c>
      <c r="I92" s="5">
        <f>[1]DCG!I92</f>
        <v>0</v>
      </c>
      <c r="J92" s="5">
        <f>[1]DCG!J92</f>
        <v>0</v>
      </c>
      <c r="K92" s="5">
        <f>[1]DCG!K92</f>
        <v>0</v>
      </c>
      <c r="L92" s="5">
        <f>[1]DCG!L92</f>
        <v>0</v>
      </c>
      <c r="M92" s="5">
        <f>[1]DCG!M92</f>
        <v>0</v>
      </c>
      <c r="N92" s="5">
        <f>[1]DCG!N92</f>
        <v>0</v>
      </c>
      <c r="O92" s="5">
        <f t="shared" si="32"/>
        <v>178789458</v>
      </c>
    </row>
    <row r="93" spans="2:15" ht="15" customHeight="1">
      <c r="B93" s="4" t="s">
        <v>87</v>
      </c>
      <c r="C93" s="5">
        <f>[1]DCG!C93</f>
        <v>100869238</v>
      </c>
      <c r="D93" s="5">
        <f>[1]DCG!D93</f>
        <v>55585213</v>
      </c>
      <c r="E93" s="5">
        <f>[1]DCG!E93</f>
        <v>83522887</v>
      </c>
      <c r="F93" s="5">
        <f>[1]DCG!F93</f>
        <v>123770270</v>
      </c>
      <c r="G93" s="5">
        <f>[1]DCG!G93</f>
        <v>97583986</v>
      </c>
      <c r="H93" s="5">
        <f>[1]DCG!H93</f>
        <v>68484399</v>
      </c>
      <c r="I93" s="5">
        <f>[1]DCG!I93</f>
        <v>0</v>
      </c>
      <c r="J93" s="5">
        <f>[1]DCG!J93</f>
        <v>0</v>
      </c>
      <c r="K93" s="5">
        <f>[1]DCG!K93</f>
        <v>0</v>
      </c>
      <c r="L93" s="5">
        <f>[1]DCG!L93</f>
        <v>0</v>
      </c>
      <c r="M93" s="5">
        <f>[1]DCG!M93</f>
        <v>0</v>
      </c>
      <c r="N93" s="5">
        <f>[1]DCG!N93</f>
        <v>0</v>
      </c>
      <c r="O93" s="5">
        <f t="shared" si="32"/>
        <v>529815993</v>
      </c>
    </row>
    <row r="94" spans="2:15" ht="15" customHeight="1">
      <c r="B94" s="7" t="s">
        <v>88</v>
      </c>
      <c r="C94" s="6">
        <f>SUM(C95:C97,C100:C101,C106,C109:C110)</f>
        <v>416727177</v>
      </c>
      <c r="D94" s="6">
        <f t="shared" ref="D94:N94" si="33">SUM(D95:D97,D100:D101,D106,D109:D110)</f>
        <v>419174253</v>
      </c>
      <c r="E94" s="6">
        <f t="shared" si="33"/>
        <v>836415786.83999991</v>
      </c>
      <c r="F94" s="6">
        <f t="shared" si="33"/>
        <v>1229517274.0899999</v>
      </c>
      <c r="G94" s="6">
        <f t="shared" ref="G94" si="34">SUM(G95:G97,G100:G101,G106,G109:G110)</f>
        <v>392158940.07999998</v>
      </c>
      <c r="H94" s="6">
        <f t="shared" si="33"/>
        <v>1268145326.8699999</v>
      </c>
      <c r="I94" s="6">
        <f t="shared" si="33"/>
        <v>0</v>
      </c>
      <c r="J94" s="6">
        <f t="shared" si="33"/>
        <v>0</v>
      </c>
      <c r="K94" s="6">
        <f t="shared" si="33"/>
        <v>0</v>
      </c>
      <c r="L94" s="6">
        <f t="shared" si="33"/>
        <v>0</v>
      </c>
      <c r="M94" s="6">
        <f t="shared" si="33"/>
        <v>0</v>
      </c>
      <c r="N94" s="6">
        <f t="shared" si="33"/>
        <v>0</v>
      </c>
      <c r="O94" s="6">
        <f>SUM(O95:O97,O100:O101,O106,O109:O110)</f>
        <v>4562138757.8800011</v>
      </c>
    </row>
    <row r="95" spans="2:15" ht="15" customHeight="1">
      <c r="B95" s="4" t="s">
        <v>89</v>
      </c>
      <c r="C95" s="5">
        <f>[1]DCG!C95</f>
        <v>15082237</v>
      </c>
      <c r="D95" s="5">
        <f>[1]DCG!D95</f>
        <v>9238245</v>
      </c>
      <c r="E95" s="5">
        <f>[1]DCG!E95</f>
        <v>409563180.83999997</v>
      </c>
      <c r="F95" s="5">
        <f>[1]DCG!F95</f>
        <v>848069930.75</v>
      </c>
      <c r="G95" s="5">
        <f>[1]DCG!G95</f>
        <v>9238245</v>
      </c>
      <c r="H95" s="5">
        <f>[1]DCG!H95</f>
        <v>861060579.87</v>
      </c>
      <c r="I95" s="5">
        <f>[1]DCG!I95</f>
        <v>0</v>
      </c>
      <c r="J95" s="5">
        <f>[1]DCG!J95</f>
        <v>0</v>
      </c>
      <c r="K95" s="5">
        <f>[1]DCG!K95</f>
        <v>0</v>
      </c>
      <c r="L95" s="5">
        <f>[1]DCG!L95</f>
        <v>0</v>
      </c>
      <c r="M95" s="5">
        <f>[1]DCG!M95</f>
        <v>0</v>
      </c>
      <c r="N95" s="5">
        <f>[1]DCG!N95</f>
        <v>0</v>
      </c>
      <c r="O95" s="5">
        <f>SUM(C95:N95)</f>
        <v>2152252418.46</v>
      </c>
    </row>
    <row r="96" spans="2:15" ht="15" customHeight="1">
      <c r="B96" s="4" t="s">
        <v>90</v>
      </c>
      <c r="C96" s="5">
        <f>[1]DCG!C96</f>
        <v>137680865</v>
      </c>
      <c r="D96" s="5">
        <f>[1]DCG!D96</f>
        <v>122900603</v>
      </c>
      <c r="E96" s="5">
        <f>[1]DCG!E96</f>
        <v>153303155</v>
      </c>
      <c r="F96" s="5">
        <f>[1]DCG!F96</f>
        <v>108452011</v>
      </c>
      <c r="G96" s="5">
        <f>[1]DCG!G96</f>
        <v>127156997</v>
      </c>
      <c r="H96" s="5">
        <f>[1]DCG!H96</f>
        <v>133947758</v>
      </c>
      <c r="I96" s="5">
        <f>[1]DCG!I96</f>
        <v>0</v>
      </c>
      <c r="J96" s="5">
        <f>[1]DCG!J96</f>
        <v>0</v>
      </c>
      <c r="K96" s="5">
        <f>[1]DCG!K96</f>
        <v>0</v>
      </c>
      <c r="L96" s="5">
        <f>[1]DCG!L96</f>
        <v>0</v>
      </c>
      <c r="M96" s="5">
        <f>[1]DCG!M96</f>
        <v>0</v>
      </c>
      <c r="N96" s="5">
        <f>[1]DCG!N96</f>
        <v>0</v>
      </c>
      <c r="O96" s="5">
        <f>SUM(C96:N96)</f>
        <v>783441389</v>
      </c>
    </row>
    <row r="97" spans="2:15" ht="15" customHeight="1">
      <c r="B97" s="4" t="s">
        <v>91</v>
      </c>
      <c r="C97" s="5">
        <f>SUM(C98:C99)</f>
        <v>77788205</v>
      </c>
      <c r="D97" s="5">
        <f t="shared" ref="D97:M97" si="35">SUM(D98:D99)</f>
        <v>77788205</v>
      </c>
      <c r="E97" s="5">
        <f t="shared" si="35"/>
        <v>77788205</v>
      </c>
      <c r="F97" s="5">
        <f t="shared" si="35"/>
        <v>77788205</v>
      </c>
      <c r="G97" s="5">
        <f t="shared" ref="G97" si="36">SUM(G98:G99)</f>
        <v>77788205</v>
      </c>
      <c r="H97" s="5">
        <f t="shared" si="35"/>
        <v>77788205</v>
      </c>
      <c r="I97" s="5">
        <f t="shared" si="35"/>
        <v>0</v>
      </c>
      <c r="J97" s="5">
        <f t="shared" si="35"/>
        <v>0</v>
      </c>
      <c r="K97" s="5">
        <f t="shared" si="35"/>
        <v>0</v>
      </c>
      <c r="L97" s="5">
        <f t="shared" si="35"/>
        <v>0</v>
      </c>
      <c r="M97" s="5">
        <f t="shared" si="35"/>
        <v>0</v>
      </c>
      <c r="N97" s="5">
        <f>SUM(N98:N99)</f>
        <v>0</v>
      </c>
      <c r="O97" s="5">
        <f>SUM(O98:O99)</f>
        <v>466729230</v>
      </c>
    </row>
    <row r="98" spans="2:15" ht="15" customHeight="1">
      <c r="B98" s="8" t="s">
        <v>92</v>
      </c>
      <c r="C98" s="5">
        <f>[1]DCG!C98</f>
        <v>9429060</v>
      </c>
      <c r="D98" s="5">
        <f>[1]DCG!D98</f>
        <v>9429060</v>
      </c>
      <c r="E98" s="5">
        <f>[1]DCG!E98</f>
        <v>9429060</v>
      </c>
      <c r="F98" s="5">
        <f>[1]DCG!F98</f>
        <v>9429060</v>
      </c>
      <c r="G98" s="5">
        <f>[1]DCG!G98</f>
        <v>9429060</v>
      </c>
      <c r="H98" s="5">
        <f>[1]DCG!H98</f>
        <v>9429060</v>
      </c>
      <c r="I98" s="5">
        <f>[1]DCG!I98</f>
        <v>0</v>
      </c>
      <c r="J98" s="5">
        <f>[1]DCG!J98</f>
        <v>0</v>
      </c>
      <c r="K98" s="5">
        <f>[1]DCG!K98</f>
        <v>0</v>
      </c>
      <c r="L98" s="5">
        <f>[1]DCG!L98</f>
        <v>0</v>
      </c>
      <c r="M98" s="5">
        <f>[1]DCG!M98</f>
        <v>0</v>
      </c>
      <c r="N98" s="5">
        <f>[1]DCG!N98</f>
        <v>0</v>
      </c>
      <c r="O98" s="5">
        <f>SUM(C98:N98)</f>
        <v>56574360</v>
      </c>
    </row>
    <row r="99" spans="2:15" ht="15" customHeight="1">
      <c r="B99" s="8" t="s">
        <v>93</v>
      </c>
      <c r="C99" s="5">
        <f>[1]DCG!C99</f>
        <v>68359145</v>
      </c>
      <c r="D99" s="5">
        <f>[1]DCG!D99</f>
        <v>68359145</v>
      </c>
      <c r="E99" s="5">
        <f>[1]DCG!E99</f>
        <v>68359145</v>
      </c>
      <c r="F99" s="5">
        <f>[1]DCG!F99</f>
        <v>68359145</v>
      </c>
      <c r="G99" s="5">
        <f>[1]DCG!G99</f>
        <v>68359145</v>
      </c>
      <c r="H99" s="5">
        <f>[1]DCG!H99</f>
        <v>68359145</v>
      </c>
      <c r="I99" s="5">
        <f>[1]DCG!I99</f>
        <v>0</v>
      </c>
      <c r="J99" s="5">
        <f>[1]DCG!J99</f>
        <v>0</v>
      </c>
      <c r="K99" s="5">
        <f>[1]DCG!K99</f>
        <v>0</v>
      </c>
      <c r="L99" s="5">
        <f>[1]DCG!L99</f>
        <v>0</v>
      </c>
      <c r="M99" s="5">
        <f>[1]DCG!M99</f>
        <v>0</v>
      </c>
      <c r="N99" s="5">
        <f>[1]DCG!N99</f>
        <v>0</v>
      </c>
      <c r="O99" s="5">
        <f t="shared" si="32"/>
        <v>410154870</v>
      </c>
    </row>
    <row r="100" spans="2:15" ht="15" customHeight="1">
      <c r="B100" s="4" t="s">
        <v>94</v>
      </c>
      <c r="C100" s="5">
        <f>[1]DCG!C100</f>
        <v>82539208</v>
      </c>
      <c r="D100" s="5">
        <f>[1]DCG!D100</f>
        <v>82539208</v>
      </c>
      <c r="E100" s="5">
        <f>[1]DCG!E100</f>
        <v>82539208</v>
      </c>
      <c r="F100" s="5">
        <f>[1]DCG!F100</f>
        <v>82539208</v>
      </c>
      <c r="G100" s="5">
        <f>[1]DCG!G100</f>
        <v>82539208</v>
      </c>
      <c r="H100" s="5">
        <f>[1]DCG!H100</f>
        <v>82539208</v>
      </c>
      <c r="I100" s="5">
        <f>[1]DCG!I100</f>
        <v>0</v>
      </c>
      <c r="J100" s="5">
        <f>[1]DCG!J100</f>
        <v>0</v>
      </c>
      <c r="K100" s="5">
        <f>[1]DCG!K100</f>
        <v>0</v>
      </c>
      <c r="L100" s="5">
        <f>[1]DCG!L100</f>
        <v>0</v>
      </c>
      <c r="M100" s="5">
        <f>[1]DCG!M100</f>
        <v>0</v>
      </c>
      <c r="N100" s="5">
        <f>[1]DCG!N100</f>
        <v>0</v>
      </c>
      <c r="O100" s="5">
        <f t="shared" si="32"/>
        <v>495235248</v>
      </c>
    </row>
    <row r="101" spans="2:15" ht="15" customHeight="1">
      <c r="B101" s="4" t="s">
        <v>95</v>
      </c>
      <c r="C101" s="5">
        <f>SUM(C102:C105)</f>
        <v>40173834</v>
      </c>
      <c r="D101" s="5">
        <f t="shared" ref="D101:N101" si="37">SUM(D102:D105)</f>
        <v>66956392</v>
      </c>
      <c r="E101" s="5">
        <f t="shared" si="37"/>
        <v>53565113</v>
      </c>
      <c r="F101" s="5">
        <f t="shared" si="37"/>
        <v>53431271.029999994</v>
      </c>
      <c r="G101" s="5">
        <f t="shared" ref="G101" si="38">SUM(G102:G105)</f>
        <v>53565113</v>
      </c>
      <c r="H101" s="5">
        <f t="shared" si="37"/>
        <v>53565113</v>
      </c>
      <c r="I101" s="5">
        <f t="shared" si="37"/>
        <v>0</v>
      </c>
      <c r="J101" s="5">
        <f t="shared" si="37"/>
        <v>0</v>
      </c>
      <c r="K101" s="5">
        <f t="shared" si="37"/>
        <v>0</v>
      </c>
      <c r="L101" s="5">
        <f t="shared" si="37"/>
        <v>0</v>
      </c>
      <c r="M101" s="5">
        <f t="shared" si="37"/>
        <v>0</v>
      </c>
      <c r="N101" s="5">
        <f t="shared" si="37"/>
        <v>0</v>
      </c>
      <c r="O101" s="5">
        <f>SUM(O102:O105)</f>
        <v>321256836.03000003</v>
      </c>
    </row>
    <row r="102" spans="2:15" ht="15" customHeight="1">
      <c r="B102" s="8" t="s">
        <v>96</v>
      </c>
      <c r="C102" s="5">
        <f>[1]DCG!C102</f>
        <v>9909581</v>
      </c>
      <c r="D102" s="5">
        <f>[1]DCG!D102</f>
        <v>9909581</v>
      </c>
      <c r="E102" s="5">
        <f>[1]DCG!E102</f>
        <v>9909581</v>
      </c>
      <c r="F102" s="5">
        <f>[1]DCG!F102</f>
        <v>9909581</v>
      </c>
      <c r="G102" s="5">
        <f>[1]DCG!G102</f>
        <v>9909581</v>
      </c>
      <c r="H102" s="5">
        <f>[1]DCG!H102</f>
        <v>9909581</v>
      </c>
      <c r="I102" s="5">
        <f>[1]DCG!I102</f>
        <v>0</v>
      </c>
      <c r="J102" s="5">
        <f>[1]DCG!J102</f>
        <v>0</v>
      </c>
      <c r="K102" s="5">
        <f>[1]DCG!K102</f>
        <v>0</v>
      </c>
      <c r="L102" s="5">
        <f>[1]DCG!L102</f>
        <v>0</v>
      </c>
      <c r="M102" s="5">
        <f>[1]DCG!M102</f>
        <v>0</v>
      </c>
      <c r="N102" s="5">
        <f>[1]DCG!N102</f>
        <v>0</v>
      </c>
      <c r="O102" s="5">
        <f t="shared" si="32"/>
        <v>59457486</v>
      </c>
    </row>
    <row r="103" spans="2:15" ht="15" customHeight="1">
      <c r="B103" s="8" t="s">
        <v>97</v>
      </c>
      <c r="C103" s="5">
        <f>[1]DCG!C103</f>
        <v>19064808</v>
      </c>
      <c r="D103" s="5">
        <f>[1]DCG!D103</f>
        <v>35936340</v>
      </c>
      <c r="E103" s="5">
        <f>[1]DCG!E103</f>
        <v>27500574</v>
      </c>
      <c r="F103" s="5">
        <f>[1]DCG!F103</f>
        <v>27470772.050000001</v>
      </c>
      <c r="G103" s="5">
        <f>[1]DCG!G103</f>
        <v>27500574</v>
      </c>
      <c r="H103" s="5">
        <f>[1]DCG!H103</f>
        <v>27500574</v>
      </c>
      <c r="I103" s="5">
        <f>[1]DCG!I103</f>
        <v>0</v>
      </c>
      <c r="J103" s="5">
        <f>[1]DCG!J103</f>
        <v>0</v>
      </c>
      <c r="K103" s="5">
        <f>[1]DCG!K103</f>
        <v>0</v>
      </c>
      <c r="L103" s="5">
        <f>[1]DCG!L103</f>
        <v>0</v>
      </c>
      <c r="M103" s="5">
        <f>[1]DCG!M103</f>
        <v>0</v>
      </c>
      <c r="N103" s="5">
        <f>[1]DCG!N103</f>
        <v>0</v>
      </c>
      <c r="O103" s="5">
        <f t="shared" si="32"/>
        <v>164973642.05000001</v>
      </c>
    </row>
    <row r="104" spans="2:15" ht="15" customHeight="1">
      <c r="B104" s="8" t="s">
        <v>98</v>
      </c>
      <c r="C104" s="5">
        <f>[1]DCG!C104</f>
        <v>467367</v>
      </c>
      <c r="D104" s="5">
        <f>[1]DCG!D104</f>
        <v>880967</v>
      </c>
      <c r="E104" s="5">
        <f>[1]DCG!E104</f>
        <v>674167</v>
      </c>
      <c r="F104" s="5">
        <f>[1]DCG!F104</f>
        <v>655325.12</v>
      </c>
      <c r="G104" s="5">
        <f>[1]DCG!G104</f>
        <v>674167</v>
      </c>
      <c r="H104" s="5">
        <f>[1]DCG!H104</f>
        <v>674167</v>
      </c>
      <c r="I104" s="5">
        <f>[1]DCG!I104</f>
        <v>0</v>
      </c>
      <c r="J104" s="5">
        <f>[1]DCG!J104</f>
        <v>0</v>
      </c>
      <c r="K104" s="5">
        <f>[1]DCG!K104</f>
        <v>0</v>
      </c>
      <c r="L104" s="5">
        <f>[1]DCG!L104</f>
        <v>0</v>
      </c>
      <c r="M104" s="5">
        <f>[1]DCG!M104</f>
        <v>0</v>
      </c>
      <c r="N104" s="5">
        <f>[1]DCG!N104</f>
        <v>0</v>
      </c>
      <c r="O104" s="5">
        <f t="shared" si="32"/>
        <v>4026160.12</v>
      </c>
    </row>
    <row r="105" spans="2:15" ht="15" customHeight="1">
      <c r="B105" s="8" t="s">
        <v>99</v>
      </c>
      <c r="C105" s="5">
        <f>[1]DCG!C105</f>
        <v>10732078</v>
      </c>
      <c r="D105" s="5">
        <f>[1]DCG!D105</f>
        <v>20229504</v>
      </c>
      <c r="E105" s="5">
        <f>[1]DCG!E105</f>
        <v>15480791</v>
      </c>
      <c r="F105" s="5">
        <f>[1]DCG!F105</f>
        <v>15395592.859999999</v>
      </c>
      <c r="G105" s="5">
        <f>[1]DCG!G105</f>
        <v>15480791</v>
      </c>
      <c r="H105" s="5">
        <f>[1]DCG!H105</f>
        <v>15480791</v>
      </c>
      <c r="I105" s="5">
        <f>[1]DCG!I105</f>
        <v>0</v>
      </c>
      <c r="J105" s="5">
        <f>[1]DCG!J105</f>
        <v>0</v>
      </c>
      <c r="K105" s="5">
        <f>[1]DCG!K105</f>
        <v>0</v>
      </c>
      <c r="L105" s="5">
        <f>[1]DCG!L105</f>
        <v>0</v>
      </c>
      <c r="M105" s="5">
        <f>[1]DCG!M105</f>
        <v>0</v>
      </c>
      <c r="N105" s="5">
        <f>[1]DCG!N105</f>
        <v>0</v>
      </c>
      <c r="O105" s="5">
        <f t="shared" si="32"/>
        <v>92799547.859999999</v>
      </c>
    </row>
    <row r="106" spans="2:15" ht="15" customHeight="1">
      <c r="B106" s="4" t="s">
        <v>100</v>
      </c>
      <c r="C106" s="5">
        <f>SUM(C107:C108)</f>
        <v>14923070</v>
      </c>
      <c r="D106" s="5">
        <f t="shared" ref="D106:N106" si="39">SUM(D107:D108)</f>
        <v>11211842</v>
      </c>
      <c r="E106" s="5">
        <f t="shared" si="39"/>
        <v>11162976</v>
      </c>
      <c r="F106" s="5">
        <f t="shared" si="39"/>
        <v>10714284</v>
      </c>
      <c r="G106" s="5">
        <f t="shared" ref="G106" si="40">SUM(G107:G108)</f>
        <v>11001735</v>
      </c>
      <c r="H106" s="5">
        <f t="shared" si="39"/>
        <v>10704705</v>
      </c>
      <c r="I106" s="5">
        <f t="shared" si="39"/>
        <v>0</v>
      </c>
      <c r="J106" s="5">
        <f t="shared" si="39"/>
        <v>0</v>
      </c>
      <c r="K106" s="5">
        <f t="shared" si="39"/>
        <v>0</v>
      </c>
      <c r="L106" s="5">
        <f t="shared" si="39"/>
        <v>0</v>
      </c>
      <c r="M106" s="5">
        <f t="shared" si="39"/>
        <v>0</v>
      </c>
      <c r="N106" s="5">
        <f t="shared" si="39"/>
        <v>0</v>
      </c>
      <c r="O106" s="5">
        <f>SUM(O107:O108)</f>
        <v>69718612</v>
      </c>
    </row>
    <row r="107" spans="2:15" ht="15" customHeight="1">
      <c r="B107" s="8" t="s">
        <v>101</v>
      </c>
      <c r="C107" s="5">
        <f>[1]DCG!C107</f>
        <v>10473203</v>
      </c>
      <c r="D107" s="5">
        <f>[1]DCG!D107</f>
        <v>7339578</v>
      </c>
      <c r="E107" s="5">
        <f>[1]DCG!E107</f>
        <v>7339578</v>
      </c>
      <c r="F107" s="5">
        <f>[1]DCG!F107</f>
        <v>7339578</v>
      </c>
      <c r="G107" s="5">
        <f>[1]DCG!G107</f>
        <v>7339578</v>
      </c>
      <c r="H107" s="5">
        <f>[1]DCG!H107</f>
        <v>7339578</v>
      </c>
      <c r="I107" s="5">
        <f>[1]DCG!I107</f>
        <v>0</v>
      </c>
      <c r="J107" s="5">
        <f>[1]DCG!J107</f>
        <v>0</v>
      </c>
      <c r="K107" s="5">
        <f>[1]DCG!K107</f>
        <v>0</v>
      </c>
      <c r="L107" s="5">
        <f>[1]DCG!L107</f>
        <v>0</v>
      </c>
      <c r="M107" s="5">
        <f>[1]DCG!M107</f>
        <v>0</v>
      </c>
      <c r="N107" s="5">
        <f>[1]DCG!N107</f>
        <v>0</v>
      </c>
      <c r="O107" s="5">
        <f t="shared" si="32"/>
        <v>47171093</v>
      </c>
    </row>
    <row r="108" spans="2:15" ht="15" customHeight="1">
      <c r="B108" s="8" t="s">
        <v>102</v>
      </c>
      <c r="C108" s="5">
        <f>[1]DCG!C108</f>
        <v>4449867</v>
      </c>
      <c r="D108" s="5">
        <f>[1]DCG!D108</f>
        <v>3872264</v>
      </c>
      <c r="E108" s="5">
        <f>[1]DCG!E108</f>
        <v>3823398</v>
      </c>
      <c r="F108" s="5">
        <f>[1]DCG!F108</f>
        <v>3374706</v>
      </c>
      <c r="G108" s="5">
        <f>[1]DCG!G108</f>
        <v>3662157</v>
      </c>
      <c r="H108" s="5">
        <f>[1]DCG!H108</f>
        <v>3365127</v>
      </c>
      <c r="I108" s="5">
        <f>[1]DCG!I108</f>
        <v>0</v>
      </c>
      <c r="J108" s="5">
        <f>[1]DCG!J108</f>
        <v>0</v>
      </c>
      <c r="K108" s="5">
        <f>[1]DCG!K108</f>
        <v>0</v>
      </c>
      <c r="L108" s="5">
        <f>[1]DCG!L108</f>
        <v>0</v>
      </c>
      <c r="M108" s="5">
        <f>[1]DCG!M108</f>
        <v>0</v>
      </c>
      <c r="N108" s="5">
        <f>[1]DCG!N108</f>
        <v>0</v>
      </c>
      <c r="O108" s="5">
        <f>SUM(C108:N108)</f>
        <v>22547519</v>
      </c>
    </row>
    <row r="109" spans="2:15" ht="15" customHeight="1">
      <c r="B109" s="4" t="s">
        <v>103</v>
      </c>
      <c r="C109" s="5">
        <f>[1]DCG!C109</f>
        <v>17583372</v>
      </c>
      <c r="D109" s="5">
        <f>[1]DCG!D109</f>
        <v>17583372</v>
      </c>
      <c r="E109" s="5">
        <f>[1]DCG!E109</f>
        <v>17537563</v>
      </c>
      <c r="F109" s="5">
        <f>[1]DCG!F109</f>
        <v>17583372</v>
      </c>
      <c r="G109" s="5">
        <f>[1]DCG!G109</f>
        <v>-86948.920000001788</v>
      </c>
      <c r="H109" s="5">
        <f>[1]DCG!H109</f>
        <v>17583372</v>
      </c>
      <c r="I109" s="5">
        <f>[1]DCG!I109</f>
        <v>0</v>
      </c>
      <c r="J109" s="5">
        <f>[1]DCG!J109</f>
        <v>0</v>
      </c>
      <c r="K109" s="5">
        <f>[1]DCG!K109</f>
        <v>0</v>
      </c>
      <c r="L109" s="5">
        <f>[1]DCG!L109</f>
        <v>0</v>
      </c>
      <c r="M109" s="5">
        <f>[1]DCG!M109</f>
        <v>0</v>
      </c>
      <c r="N109" s="5">
        <f>[1]DCG!N109</f>
        <v>0</v>
      </c>
      <c r="O109" s="5">
        <f>SUM(C109:N109)</f>
        <v>87784102.079999998</v>
      </c>
    </row>
    <row r="110" spans="2:15" ht="15" customHeight="1">
      <c r="B110" s="4" t="s">
        <v>104</v>
      </c>
      <c r="C110" s="5">
        <f>[1]DCG!C110</f>
        <v>30956386</v>
      </c>
      <c r="D110" s="5">
        <f>[1]DCG!D110</f>
        <v>30956386</v>
      </c>
      <c r="E110" s="5">
        <f>[1]DCG!E110</f>
        <v>30956386</v>
      </c>
      <c r="F110" s="5">
        <f>[1]DCG!F110</f>
        <v>30938992.309999999</v>
      </c>
      <c r="G110" s="5">
        <f>[1]DCG!G110</f>
        <v>30956386</v>
      </c>
      <c r="H110" s="5">
        <f>[1]DCG!H110</f>
        <v>30956386</v>
      </c>
      <c r="I110" s="5">
        <f>[1]DCG!I110</f>
        <v>0</v>
      </c>
      <c r="J110" s="5">
        <f>[1]DCG!J110</f>
        <v>0</v>
      </c>
      <c r="K110" s="5">
        <f>[1]DCG!K110</f>
        <v>0</v>
      </c>
      <c r="L110" s="5">
        <f>[1]DCG!L110</f>
        <v>0</v>
      </c>
      <c r="M110" s="5">
        <f>[1]DCG!M110</f>
        <v>0</v>
      </c>
      <c r="N110" s="5">
        <f>[1]DCG!N110</f>
        <v>0</v>
      </c>
      <c r="O110" s="5">
        <f t="shared" si="32"/>
        <v>185720922.31</v>
      </c>
    </row>
    <row r="111" spans="2:15" ht="15" customHeight="1">
      <c r="B111" s="7" t="s">
        <v>105</v>
      </c>
      <c r="C111" s="6">
        <f>SUM(C112:C114)</f>
        <v>30935115.640000001</v>
      </c>
      <c r="D111" s="6">
        <f t="shared" ref="D111:N111" si="41">SUM(D112:D114)</f>
        <v>165170537.59999999</v>
      </c>
      <c r="E111" s="6">
        <f t="shared" si="41"/>
        <v>302060055.75</v>
      </c>
      <c r="F111" s="6">
        <f t="shared" si="41"/>
        <v>524048416.07999998</v>
      </c>
      <c r="G111" s="6">
        <f t="shared" ref="G111" si="42">SUM(G112:G114)</f>
        <v>442653956.63999999</v>
      </c>
      <c r="H111" s="6">
        <f t="shared" si="41"/>
        <v>300063534.13</v>
      </c>
      <c r="I111" s="6">
        <f t="shared" si="41"/>
        <v>0</v>
      </c>
      <c r="J111" s="6">
        <f t="shared" si="41"/>
        <v>0</v>
      </c>
      <c r="K111" s="6">
        <f t="shared" si="41"/>
        <v>0</v>
      </c>
      <c r="L111" s="6">
        <f t="shared" si="41"/>
        <v>0</v>
      </c>
      <c r="M111" s="6">
        <f t="shared" si="41"/>
        <v>0</v>
      </c>
      <c r="N111" s="6">
        <f t="shared" si="41"/>
        <v>0</v>
      </c>
      <c r="O111" s="6">
        <f>SUM(O112:O114)</f>
        <v>1764931615.8400002</v>
      </c>
    </row>
    <row r="112" spans="2:15" ht="15" customHeight="1">
      <c r="B112" s="4" t="s">
        <v>106</v>
      </c>
      <c r="C112" s="5">
        <f>[1]DCG!C112</f>
        <v>30935115.640000001</v>
      </c>
      <c r="D112" s="5">
        <f>[1]DCG!D112</f>
        <v>126645537.59999999</v>
      </c>
      <c r="E112" s="5">
        <f>[1]DCG!E112</f>
        <v>262223055.75</v>
      </c>
      <c r="F112" s="5">
        <f>[1]DCG!F112</f>
        <v>505827416.07999998</v>
      </c>
      <c r="G112" s="5">
        <f>[1]DCG!G112</f>
        <v>424432956.63999999</v>
      </c>
      <c r="H112" s="5">
        <f>[1]DCG!H112</f>
        <v>255798664.13</v>
      </c>
      <c r="I112" s="5">
        <f>[1]DCG!I112</f>
        <v>0</v>
      </c>
      <c r="J112" s="5">
        <f>[1]DCG!J112</f>
        <v>0</v>
      </c>
      <c r="K112" s="5">
        <f>[1]DCG!K112</f>
        <v>0</v>
      </c>
      <c r="L112" s="5">
        <f>[1]DCG!L112</f>
        <v>0</v>
      </c>
      <c r="M112" s="5">
        <f>[1]DCG!M112</f>
        <v>0</v>
      </c>
      <c r="N112" s="5">
        <f>[1]DCG!N112</f>
        <v>0</v>
      </c>
      <c r="O112" s="5">
        <f t="shared" si="32"/>
        <v>1605862745.8400002</v>
      </c>
    </row>
    <row r="113" spans="2:15" ht="15" customHeight="1">
      <c r="B113" s="4" t="s">
        <v>107</v>
      </c>
      <c r="C113" s="5">
        <f>[1]DCG!C113</f>
        <v>0</v>
      </c>
      <c r="D113" s="5">
        <f>[1]DCG!D113</f>
        <v>38525000</v>
      </c>
      <c r="E113" s="5">
        <f>[1]DCG!E113</f>
        <v>39837000</v>
      </c>
      <c r="F113" s="5">
        <f>[1]DCG!F113</f>
        <v>18221000</v>
      </c>
      <c r="G113" s="5">
        <f>[1]DCG!G113</f>
        <v>18221000</v>
      </c>
      <c r="H113" s="5">
        <f>[1]DCG!H113</f>
        <v>44264870</v>
      </c>
      <c r="I113" s="5">
        <f>[1]DCG!I113</f>
        <v>0</v>
      </c>
      <c r="J113" s="5">
        <f>[1]DCG!J113</f>
        <v>0</v>
      </c>
      <c r="K113" s="5">
        <f>[1]DCG!K113</f>
        <v>0</v>
      </c>
      <c r="L113" s="5">
        <f>[1]DCG!L113</f>
        <v>0</v>
      </c>
      <c r="M113" s="5">
        <f>[1]DCG!M113</f>
        <v>0</v>
      </c>
      <c r="N113" s="5">
        <f>[1]DCG!N113</f>
        <v>0</v>
      </c>
      <c r="O113" s="5">
        <f t="shared" si="32"/>
        <v>159068870</v>
      </c>
    </row>
    <row r="114" spans="2:15" ht="15" customHeight="1">
      <c r="B114" s="4" t="s">
        <v>108</v>
      </c>
      <c r="C114" s="5">
        <f>[1]DCG!C114</f>
        <v>0</v>
      </c>
      <c r="D114" s="5">
        <f>[1]DCG!D114</f>
        <v>0</v>
      </c>
      <c r="E114" s="5">
        <f>[1]DCG!E114</f>
        <v>0</v>
      </c>
      <c r="F114" s="5">
        <f>[1]DCG!F114</f>
        <v>0</v>
      </c>
      <c r="G114" s="5">
        <f>[1]DCG!G114</f>
        <v>0</v>
      </c>
      <c r="H114" s="5">
        <f>[1]DCG!H114</f>
        <v>0</v>
      </c>
      <c r="I114" s="5">
        <f>[1]DCG!I114</f>
        <v>0</v>
      </c>
      <c r="J114" s="5">
        <f>[1]DCG!J114</f>
        <v>0</v>
      </c>
      <c r="K114" s="5">
        <f>[1]DCG!K114</f>
        <v>0</v>
      </c>
      <c r="L114" s="5">
        <f>[1]DCG!L114</f>
        <v>0</v>
      </c>
      <c r="M114" s="5">
        <f>[1]DCG!M114</f>
        <v>0</v>
      </c>
      <c r="N114" s="5">
        <f>[1]DCG!N114</f>
        <v>0</v>
      </c>
      <c r="O114" s="5">
        <f t="shared" si="32"/>
        <v>0</v>
      </c>
    </row>
    <row r="115" spans="2:15" ht="15" customHeight="1">
      <c r="B115" s="16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2:15" ht="15" customHeight="1">
      <c r="B116" s="39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f>SUM(C116:N116)</f>
        <v>0</v>
      </c>
    </row>
    <row r="117" spans="2:15" ht="15" customHeight="1">
      <c r="B117" s="17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2:15" ht="15" customHeight="1">
      <c r="B118" s="39" t="s">
        <v>110</v>
      </c>
      <c r="C118" s="29">
        <f>SUM(C119,C121)</f>
        <v>0</v>
      </c>
      <c r="D118" s="29">
        <f t="shared" ref="D118:N118" si="43">SUM(D119,D121)</f>
        <v>0</v>
      </c>
      <c r="E118" s="29">
        <f t="shared" si="43"/>
        <v>0</v>
      </c>
      <c r="F118" s="29">
        <f t="shared" si="43"/>
        <v>0</v>
      </c>
      <c r="G118" s="29">
        <f t="shared" ref="G118" si="44">SUM(G119,G121)</f>
        <v>0</v>
      </c>
      <c r="H118" s="29">
        <f t="shared" si="43"/>
        <v>0</v>
      </c>
      <c r="I118" s="29">
        <f t="shared" si="43"/>
        <v>0</v>
      </c>
      <c r="J118" s="29">
        <f t="shared" si="43"/>
        <v>0</v>
      </c>
      <c r="K118" s="29">
        <f t="shared" si="43"/>
        <v>0</v>
      </c>
      <c r="L118" s="29">
        <f t="shared" si="43"/>
        <v>0</v>
      </c>
      <c r="M118" s="29">
        <f t="shared" si="43"/>
        <v>0</v>
      </c>
      <c r="N118" s="29">
        <f t="shared" si="43"/>
        <v>0</v>
      </c>
      <c r="O118" s="29">
        <f>SUM(O119,O121)</f>
        <v>0</v>
      </c>
    </row>
    <row r="119" spans="2:15" ht="15" customHeight="1">
      <c r="B119" s="38" t="s">
        <v>111</v>
      </c>
      <c r="C119" s="27">
        <f>C120</f>
        <v>0</v>
      </c>
      <c r="D119" s="27">
        <f t="shared" ref="D119:N119" si="45">D120</f>
        <v>0</v>
      </c>
      <c r="E119" s="27">
        <f t="shared" si="45"/>
        <v>0</v>
      </c>
      <c r="F119" s="27">
        <f t="shared" si="45"/>
        <v>0</v>
      </c>
      <c r="G119" s="27">
        <f t="shared" si="45"/>
        <v>0</v>
      </c>
      <c r="H119" s="27">
        <f t="shared" si="45"/>
        <v>0</v>
      </c>
      <c r="I119" s="27">
        <f t="shared" si="45"/>
        <v>0</v>
      </c>
      <c r="J119" s="27">
        <f t="shared" si="45"/>
        <v>0</v>
      </c>
      <c r="K119" s="27">
        <f t="shared" si="45"/>
        <v>0</v>
      </c>
      <c r="L119" s="27">
        <f t="shared" si="45"/>
        <v>0</v>
      </c>
      <c r="M119" s="27">
        <f t="shared" si="45"/>
        <v>0</v>
      </c>
      <c r="N119" s="27">
        <f t="shared" si="45"/>
        <v>0</v>
      </c>
      <c r="O119" s="27">
        <f>O120</f>
        <v>0</v>
      </c>
    </row>
    <row r="120" spans="2:15" ht="15" customHeight="1">
      <c r="B120" s="4" t="s">
        <v>112</v>
      </c>
      <c r="C120" s="5">
        <f>[1]DCG!C120</f>
        <v>0</v>
      </c>
      <c r="D120" s="5">
        <f>[1]DCG!D120</f>
        <v>0</v>
      </c>
      <c r="E120" s="5">
        <f>[1]DCG!E120</f>
        <v>0</v>
      </c>
      <c r="F120" s="5">
        <f>[1]DCG!F120</f>
        <v>0</v>
      </c>
      <c r="G120" s="5">
        <f>[1]DCG!G120</f>
        <v>0</v>
      </c>
      <c r="H120" s="5">
        <f>[1]DCG!H120</f>
        <v>0</v>
      </c>
      <c r="I120" s="5">
        <f>[1]DCG!I120</f>
        <v>0</v>
      </c>
      <c r="J120" s="5">
        <f>[1]DCG!J120</f>
        <v>0</v>
      </c>
      <c r="K120" s="5">
        <f>[1]DCG!K120</f>
        <v>0</v>
      </c>
      <c r="L120" s="5">
        <f>[1]DCG!L120</f>
        <v>0</v>
      </c>
      <c r="M120" s="5">
        <f>[1]DCG!M120</f>
        <v>0</v>
      </c>
      <c r="N120" s="5">
        <f>[1]DCG!N120</f>
        <v>0</v>
      </c>
      <c r="O120" s="5">
        <f>SUM(C120:N120)</f>
        <v>0</v>
      </c>
    </row>
    <row r="121" spans="2:15" ht="15" customHeight="1">
      <c r="B121" s="7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f>SUM(C121:N121)</f>
        <v>0</v>
      </c>
    </row>
    <row r="122" spans="2:15" ht="15" customHeight="1">
      <c r="B122" s="16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2:15" ht="15" customHeight="1">
      <c r="B123" s="40" t="s">
        <v>14</v>
      </c>
      <c r="C123" s="33">
        <f>SUM(C9,C27,C29,C31,C62,C72,C82,C84,C116,C118)</f>
        <v>1880500832.1400001</v>
      </c>
      <c r="D123" s="33">
        <f t="shared" ref="D123:M123" si="46">SUM(D9,D27,D29,D31,D62,D72,D82,D84,D116,D118)</f>
        <v>2169337616.1900001</v>
      </c>
      <c r="E123" s="33">
        <f t="shared" si="46"/>
        <v>2367046014.7199998</v>
      </c>
      <c r="F123" s="33">
        <f t="shared" si="46"/>
        <v>3319265100.6599998</v>
      </c>
      <c r="G123" s="33">
        <f t="shared" ref="G123" si="47">SUM(G9,G27,G29,G31,G62,G72,G82,G84,G116,G118)</f>
        <v>2519774149.6999998</v>
      </c>
      <c r="H123" s="33">
        <f t="shared" si="46"/>
        <v>3047064106.0599999</v>
      </c>
      <c r="I123" s="33">
        <f t="shared" si="46"/>
        <v>0</v>
      </c>
      <c r="J123" s="33">
        <f t="shared" si="46"/>
        <v>0</v>
      </c>
      <c r="K123" s="33">
        <f t="shared" si="46"/>
        <v>0</v>
      </c>
      <c r="L123" s="33">
        <f t="shared" si="46"/>
        <v>0</v>
      </c>
      <c r="M123" s="33">
        <f t="shared" si="46"/>
        <v>0</v>
      </c>
      <c r="N123" s="33">
        <f>SUM(N9,N27,N29,N31,N62,N72,N82,N84,N116,N118)</f>
        <v>0</v>
      </c>
      <c r="O123" s="33">
        <f>SUM(O9,O27,O29,O31,O62,O72,O82,O84,O116,O118)</f>
        <v>15302987819.470001</v>
      </c>
    </row>
    <row r="130" spans="2:15" ht="15" customHeight="1">
      <c r="B130" s="4" t="s">
        <v>126</v>
      </c>
      <c r="C130" s="5">
        <f>[1]DCG!C130</f>
        <v>0</v>
      </c>
      <c r="D130" s="5">
        <f>[1]DCG!D130</f>
        <v>0</v>
      </c>
      <c r="E130" s="5">
        <f>[1]DCG!E130</f>
        <v>0</v>
      </c>
      <c r="F130" s="5">
        <f>[1]DCG!F130</f>
        <v>0</v>
      </c>
      <c r="G130" s="5">
        <f>[1]DCG!G130</f>
        <v>0</v>
      </c>
      <c r="H130" s="5">
        <f>[1]DCG!H130</f>
        <v>0</v>
      </c>
      <c r="I130" s="5">
        <f>[1]DCG!I130</f>
        <v>0</v>
      </c>
      <c r="J130" s="5">
        <f>[1]DCG!J130</f>
        <v>0</v>
      </c>
      <c r="K130" s="5">
        <f>[1]DCG!K130</f>
        <v>0</v>
      </c>
      <c r="L130" s="5">
        <f>[1]DCG!L130</f>
        <v>0</v>
      </c>
      <c r="M130" s="5">
        <f>[1]DCG!M130</f>
        <v>0</v>
      </c>
      <c r="N130" s="5">
        <f>[1]DCG!N130</f>
        <v>0</v>
      </c>
      <c r="O130" s="5">
        <f>SUM(C130:N130)</f>
        <v>0</v>
      </c>
    </row>
    <row r="135" spans="2:15" ht="15" customHeight="1">
      <c r="B135" s="1" t="str">
        <f>B5</f>
        <v>RECAUDADO 2018 (DCG)</v>
      </c>
    </row>
    <row r="136" spans="2:15" ht="15" customHeight="1">
      <c r="B136" s="3" t="s">
        <v>0</v>
      </c>
    </row>
    <row r="137" spans="2:15" ht="30" customHeight="1">
      <c r="B137" s="37" t="s">
        <v>1</v>
      </c>
      <c r="C137" s="37" t="s">
        <v>114</v>
      </c>
      <c r="D137" s="37" t="s">
        <v>115</v>
      </c>
      <c r="E137" s="37" t="s">
        <v>116</v>
      </c>
      <c r="F137" s="37" t="s">
        <v>117</v>
      </c>
      <c r="G137" s="37" t="s">
        <v>118</v>
      </c>
      <c r="H137" s="37" t="s">
        <v>119</v>
      </c>
      <c r="I137" s="37" t="s">
        <v>120</v>
      </c>
      <c r="J137" s="37" t="s">
        <v>121</v>
      </c>
      <c r="K137" s="37" t="s">
        <v>122</v>
      </c>
      <c r="L137" s="37" t="s">
        <v>123</v>
      </c>
      <c r="M137" s="37" t="s">
        <v>124</v>
      </c>
      <c r="N137" s="37" t="s">
        <v>125</v>
      </c>
      <c r="O137" s="37" t="s">
        <v>14</v>
      </c>
    </row>
    <row r="138" spans="2:15" ht="15" customHeight="1">
      <c r="B138" s="17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30"/>
    </row>
    <row r="139" spans="2:15" ht="15" customHeight="1">
      <c r="B139" s="39" t="s">
        <v>15</v>
      </c>
      <c r="C139" s="29">
        <f>SUM(C140,C142,C144,C150,C152)</f>
        <v>338448992.27999997</v>
      </c>
      <c r="D139" s="29">
        <f t="shared" ref="D139:M139" si="48">SUM(D140,D142,D144,D150,D152)</f>
        <v>638637806.36000001</v>
      </c>
      <c r="E139" s="29">
        <f t="shared" si="48"/>
        <v>919440129.26999998</v>
      </c>
      <c r="F139" s="29">
        <f t="shared" si="48"/>
        <v>1223339213.27</v>
      </c>
      <c r="G139" s="29">
        <f t="shared" si="48"/>
        <v>1497888119.7399998</v>
      </c>
      <c r="H139" s="29">
        <f t="shared" si="48"/>
        <v>1798560865.6199999</v>
      </c>
      <c r="I139" s="29">
        <f t="shared" si="48"/>
        <v>1798560865.6199999</v>
      </c>
      <c r="J139" s="29">
        <f t="shared" si="48"/>
        <v>1798560865.6199999</v>
      </c>
      <c r="K139" s="29">
        <f t="shared" si="48"/>
        <v>1798560865.6199999</v>
      </c>
      <c r="L139" s="29">
        <f t="shared" si="48"/>
        <v>1798560865.6199999</v>
      </c>
      <c r="M139" s="29">
        <f t="shared" si="48"/>
        <v>1798560865.6199999</v>
      </c>
      <c r="N139" s="29">
        <f>SUM(N140,N142,N144,N150,N152)</f>
        <v>1798560865.6199999</v>
      </c>
      <c r="O139" s="29">
        <f>SUM(O140,O142,O144,O150,O152)</f>
        <v>1798560865.6199999</v>
      </c>
    </row>
    <row r="140" spans="2:15" ht="15" customHeight="1">
      <c r="B140" s="38" t="s">
        <v>16</v>
      </c>
      <c r="C140" s="27">
        <f>C141</f>
        <v>775318</v>
      </c>
      <c r="D140" s="27">
        <f t="shared" ref="D140:N140" si="49">D141</f>
        <v>849527</v>
      </c>
      <c r="E140" s="27">
        <f t="shared" si="49"/>
        <v>1587069</v>
      </c>
      <c r="F140" s="27">
        <f t="shared" si="49"/>
        <v>1675714</v>
      </c>
      <c r="G140" s="27">
        <f t="shared" si="49"/>
        <v>2505477</v>
      </c>
      <c r="H140" s="27">
        <f t="shared" si="49"/>
        <v>2588930</v>
      </c>
      <c r="I140" s="27">
        <f t="shared" si="49"/>
        <v>2588930</v>
      </c>
      <c r="J140" s="27">
        <f t="shared" si="49"/>
        <v>2588930</v>
      </c>
      <c r="K140" s="27">
        <f t="shared" si="49"/>
        <v>2588930</v>
      </c>
      <c r="L140" s="27">
        <f t="shared" si="49"/>
        <v>2588930</v>
      </c>
      <c r="M140" s="27">
        <f t="shared" si="49"/>
        <v>2588930</v>
      </c>
      <c r="N140" s="27">
        <f t="shared" si="49"/>
        <v>2588930</v>
      </c>
      <c r="O140" s="27">
        <f>O141</f>
        <v>2588930</v>
      </c>
    </row>
    <row r="141" spans="2:15" ht="15" customHeight="1">
      <c r="B141" s="4" t="s">
        <v>17</v>
      </c>
      <c r="C141" s="5">
        <f>SUM(C11:C11)</f>
        <v>775318</v>
      </c>
      <c r="D141" s="5">
        <f>SUM(C11:D11)</f>
        <v>849527</v>
      </c>
      <c r="E141" s="5">
        <f>SUM(C11:E11)</f>
        <v>1587069</v>
      </c>
      <c r="F141" s="5">
        <f>SUM(C11:F11)</f>
        <v>1675714</v>
      </c>
      <c r="G141" s="5">
        <f>SUM(C11:G11)</f>
        <v>2505477</v>
      </c>
      <c r="H141" s="5">
        <f>SUM(C11:H11)</f>
        <v>2588930</v>
      </c>
      <c r="I141" s="5">
        <f>SUM(C11:I11)</f>
        <v>2588930</v>
      </c>
      <c r="J141" s="5">
        <f>SUM(C11:J11)</f>
        <v>2588930</v>
      </c>
      <c r="K141" s="5">
        <f>SUM(C11:K11)</f>
        <v>2588930</v>
      </c>
      <c r="L141" s="5">
        <f>SUM(C11:L11)</f>
        <v>2588930</v>
      </c>
      <c r="M141" s="5">
        <f>SUM(C11:M11)</f>
        <v>2588930</v>
      </c>
      <c r="N141" s="5">
        <f>SUM(C11:N11)</f>
        <v>2588930</v>
      </c>
      <c r="O141" s="5">
        <f>N141</f>
        <v>2588930</v>
      </c>
    </row>
    <row r="142" spans="2:15" ht="15" customHeight="1">
      <c r="B142" s="7" t="s">
        <v>18</v>
      </c>
      <c r="C142" s="6">
        <f>C143</f>
        <v>8970343</v>
      </c>
      <c r="D142" s="6">
        <f t="shared" ref="D142:N142" si="50">D143</f>
        <v>30441816</v>
      </c>
      <c r="E142" s="6">
        <f t="shared" si="50"/>
        <v>45066345</v>
      </c>
      <c r="F142" s="6">
        <f t="shared" si="50"/>
        <v>52113760</v>
      </c>
      <c r="G142" s="6">
        <f t="shared" si="50"/>
        <v>57103594</v>
      </c>
      <c r="H142" s="6">
        <f t="shared" si="50"/>
        <v>63646827</v>
      </c>
      <c r="I142" s="6">
        <f t="shared" si="50"/>
        <v>63646827</v>
      </c>
      <c r="J142" s="6">
        <f t="shared" si="50"/>
        <v>63646827</v>
      </c>
      <c r="K142" s="6">
        <f t="shared" si="50"/>
        <v>63646827</v>
      </c>
      <c r="L142" s="6">
        <f t="shared" si="50"/>
        <v>63646827</v>
      </c>
      <c r="M142" s="6">
        <f t="shared" si="50"/>
        <v>63646827</v>
      </c>
      <c r="N142" s="6">
        <f t="shared" si="50"/>
        <v>63646827</v>
      </c>
      <c r="O142" s="6">
        <f>O143</f>
        <v>63646827</v>
      </c>
    </row>
    <row r="143" spans="2:15" ht="15" customHeight="1">
      <c r="B143" s="4" t="s">
        <v>19</v>
      </c>
      <c r="C143" s="5">
        <f>SUM(C13:C13)</f>
        <v>8970343</v>
      </c>
      <c r="D143" s="5">
        <f>SUM(C13:D13)</f>
        <v>30441816</v>
      </c>
      <c r="E143" s="5">
        <f>SUM(C13:E13)</f>
        <v>45066345</v>
      </c>
      <c r="F143" s="5">
        <f>SUM(C13:F13)</f>
        <v>52113760</v>
      </c>
      <c r="G143" s="5">
        <f>SUM(C13:G13)</f>
        <v>57103594</v>
      </c>
      <c r="H143" s="5">
        <f>SUM(C13:H13)</f>
        <v>63646827</v>
      </c>
      <c r="I143" s="5">
        <f>SUM(C13:I13)</f>
        <v>63646827</v>
      </c>
      <c r="J143" s="5">
        <f>SUM(C13:J13)</f>
        <v>63646827</v>
      </c>
      <c r="K143" s="5">
        <f>SUM(C13:K13)</f>
        <v>63646827</v>
      </c>
      <c r="L143" s="5">
        <f>SUM(C13:L13)</f>
        <v>63646827</v>
      </c>
      <c r="M143" s="5">
        <f>SUM(C13:M13)</f>
        <v>63646827</v>
      </c>
      <c r="N143" s="5">
        <f>SUM(C13:N13)</f>
        <v>63646827</v>
      </c>
      <c r="O143" s="5">
        <f>N143</f>
        <v>63646827</v>
      </c>
    </row>
    <row r="144" spans="2:15" ht="15" customHeight="1">
      <c r="B144" s="7" t="s">
        <v>20</v>
      </c>
      <c r="C144" s="6">
        <f>SUM(C145:C149)</f>
        <v>147454627.28</v>
      </c>
      <c r="D144" s="6">
        <f t="shared" ref="D144:N144" si="51">SUM(D145:D149)</f>
        <v>292825621.36000001</v>
      </c>
      <c r="E144" s="6">
        <f t="shared" si="51"/>
        <v>428611814.26999998</v>
      </c>
      <c r="F144" s="6">
        <f t="shared" si="51"/>
        <v>586393098.26999998</v>
      </c>
      <c r="G144" s="6">
        <f t="shared" si="51"/>
        <v>717719166.81999993</v>
      </c>
      <c r="H144" s="6">
        <f t="shared" si="51"/>
        <v>843905051.69999993</v>
      </c>
      <c r="I144" s="6">
        <f t="shared" si="51"/>
        <v>843905051.69999993</v>
      </c>
      <c r="J144" s="6">
        <f t="shared" si="51"/>
        <v>843905051.69999993</v>
      </c>
      <c r="K144" s="6">
        <f t="shared" si="51"/>
        <v>843905051.69999993</v>
      </c>
      <c r="L144" s="6">
        <f t="shared" si="51"/>
        <v>843905051.69999993</v>
      </c>
      <c r="M144" s="6">
        <f t="shared" si="51"/>
        <v>843905051.69999993</v>
      </c>
      <c r="N144" s="6">
        <f t="shared" si="51"/>
        <v>843905051.69999993</v>
      </c>
      <c r="O144" s="6">
        <f>SUM(O145:O149)</f>
        <v>843905051.69999993</v>
      </c>
    </row>
    <row r="145" spans="2:15" ht="15" customHeight="1">
      <c r="B145" s="4" t="s">
        <v>21</v>
      </c>
      <c r="C145" s="5">
        <f>SUM(C15:C15)</f>
        <v>2283026</v>
      </c>
      <c r="D145" s="5">
        <f>SUM(C15:D15)</f>
        <v>4303142</v>
      </c>
      <c r="E145" s="5">
        <f>SUM(C15:E15)</f>
        <v>6857980</v>
      </c>
      <c r="F145" s="5">
        <f>SUM(C15:F15)</f>
        <v>8946748</v>
      </c>
      <c r="G145" s="5">
        <f>SUM(C15:G15)</f>
        <v>10872088</v>
      </c>
      <c r="H145" s="5">
        <f>SUM(C15:H15)</f>
        <v>12574467</v>
      </c>
      <c r="I145" s="5">
        <f>SUM(C15:I15)</f>
        <v>12574467</v>
      </c>
      <c r="J145" s="5">
        <f>SUM(C15:J15)</f>
        <v>12574467</v>
      </c>
      <c r="K145" s="5">
        <f>SUM(C15:K15)</f>
        <v>12574467</v>
      </c>
      <c r="L145" s="5">
        <f>SUM(C15:L15)</f>
        <v>12574467</v>
      </c>
      <c r="M145" s="5">
        <f>SUM(C15:M15)</f>
        <v>12574467</v>
      </c>
      <c r="N145" s="5">
        <f>SUM(C15:N15)</f>
        <v>12574467</v>
      </c>
      <c r="O145" s="5">
        <f>N145</f>
        <v>12574467</v>
      </c>
    </row>
    <row r="146" spans="2:15" ht="15" customHeight="1">
      <c r="B146" s="4" t="s">
        <v>22</v>
      </c>
      <c r="C146" s="5">
        <f>SUM(C16:C16)</f>
        <v>133969260.28</v>
      </c>
      <c r="D146" s="5">
        <f>SUM(C16:D16)</f>
        <v>266386494.36000001</v>
      </c>
      <c r="E146" s="5">
        <f>SUM(C16:E16)</f>
        <v>388405152.26999998</v>
      </c>
      <c r="F146" s="5">
        <f>SUM(C16:F16)</f>
        <v>532010283.26999998</v>
      </c>
      <c r="G146" s="5">
        <f>SUM(C16:G16)</f>
        <v>648734740.81999993</v>
      </c>
      <c r="H146" s="5">
        <f>SUM(C16:H16)</f>
        <v>760979155.69999993</v>
      </c>
      <c r="I146" s="5">
        <f>SUM(C16:I16)</f>
        <v>760979155.69999993</v>
      </c>
      <c r="J146" s="5">
        <f>SUM(C16:J16)</f>
        <v>760979155.69999993</v>
      </c>
      <c r="K146" s="5">
        <f>SUM(C16:K16)</f>
        <v>760979155.69999993</v>
      </c>
      <c r="L146" s="5">
        <f>SUM(C16:L16)</f>
        <v>760979155.69999993</v>
      </c>
      <c r="M146" s="5">
        <f>SUM(C16:M16)</f>
        <v>760979155.69999993</v>
      </c>
      <c r="N146" s="5">
        <f>SUM(C16:N16)</f>
        <v>760979155.69999993</v>
      </c>
      <c r="O146" s="5">
        <f>N146</f>
        <v>760979155.69999993</v>
      </c>
    </row>
    <row r="147" spans="2:15" ht="15" customHeight="1">
      <c r="B147" s="4" t="s">
        <v>23</v>
      </c>
      <c r="C147" s="5">
        <f>SUM(C17:C17)</f>
        <v>5389580</v>
      </c>
      <c r="D147" s="5">
        <f>SUM(C17:D17)</f>
        <v>10429930</v>
      </c>
      <c r="E147" s="5">
        <f>SUM(C17:E17)</f>
        <v>15885877</v>
      </c>
      <c r="F147" s="5">
        <f>SUM(C17:F17)</f>
        <v>21102256</v>
      </c>
      <c r="G147" s="5">
        <f>SUM(C17:G17)</f>
        <v>27130490</v>
      </c>
      <c r="H147" s="5">
        <f>SUM(C17:H17)</f>
        <v>32165772</v>
      </c>
      <c r="I147" s="5">
        <f>SUM(C17:I17)</f>
        <v>32165772</v>
      </c>
      <c r="J147" s="5">
        <f>SUM(C17:J17)</f>
        <v>32165772</v>
      </c>
      <c r="K147" s="5">
        <f>SUM(C17:K17)</f>
        <v>32165772</v>
      </c>
      <c r="L147" s="5">
        <f>SUM(C17:L17)</f>
        <v>32165772</v>
      </c>
      <c r="M147" s="5">
        <f>SUM(C17:M17)</f>
        <v>32165772</v>
      </c>
      <c r="N147" s="5">
        <f>SUM(C17:N17)</f>
        <v>32165772</v>
      </c>
      <c r="O147" s="5">
        <f>N147</f>
        <v>32165772</v>
      </c>
    </row>
    <row r="148" spans="2:15" ht="15" customHeight="1">
      <c r="B148" s="4" t="s">
        <v>24</v>
      </c>
      <c r="C148" s="5">
        <f>SUM(C18:C18)</f>
        <v>2051341</v>
      </c>
      <c r="D148" s="5">
        <f>SUM(C18:D18)</f>
        <v>3447404</v>
      </c>
      <c r="E148" s="5">
        <f>SUM(C18:E18)</f>
        <v>5537185</v>
      </c>
      <c r="F148" s="5">
        <f>SUM(C18:F18)</f>
        <v>8184874</v>
      </c>
      <c r="G148" s="5">
        <f>SUM(C18:G18)</f>
        <v>10799477</v>
      </c>
      <c r="H148" s="5">
        <f>SUM(C18:H18)</f>
        <v>13864534</v>
      </c>
      <c r="I148" s="5">
        <f>SUM(C18:I18)</f>
        <v>13864534</v>
      </c>
      <c r="J148" s="5">
        <f>SUM(C18:J18)</f>
        <v>13864534</v>
      </c>
      <c r="K148" s="5">
        <f>SUM(C18:K18)</f>
        <v>13864534</v>
      </c>
      <c r="L148" s="5">
        <f>SUM(C18:L18)</f>
        <v>13864534</v>
      </c>
      <c r="M148" s="5">
        <f>SUM(C18:M18)</f>
        <v>13864534</v>
      </c>
      <c r="N148" s="5">
        <f>SUM(C18:N18)</f>
        <v>13864534</v>
      </c>
      <c r="O148" s="5">
        <f>N148</f>
        <v>13864534</v>
      </c>
    </row>
    <row r="149" spans="2:15" ht="15" customHeight="1">
      <c r="B149" s="4" t="s">
        <v>25</v>
      </c>
      <c r="C149" s="5">
        <f>SUM(C19:C19)</f>
        <v>3761420</v>
      </c>
      <c r="D149" s="5">
        <f>SUM(C19:D19)</f>
        <v>8258651</v>
      </c>
      <c r="E149" s="5">
        <f>SUM(C19:E19)</f>
        <v>11925620</v>
      </c>
      <c r="F149" s="5">
        <f>SUM(C19:F19)</f>
        <v>16148937</v>
      </c>
      <c r="G149" s="5">
        <f>SUM(C19:G19)</f>
        <v>20182371</v>
      </c>
      <c r="H149" s="5">
        <f>SUM(C19:H19)</f>
        <v>24321123</v>
      </c>
      <c r="I149" s="5">
        <f>SUM(C19:I19)</f>
        <v>24321123</v>
      </c>
      <c r="J149" s="5">
        <f>SUM(C19:J19)</f>
        <v>24321123</v>
      </c>
      <c r="K149" s="5">
        <f>SUM(C19:K19)</f>
        <v>24321123</v>
      </c>
      <c r="L149" s="5">
        <f>SUM(C19:L19)</f>
        <v>24321123</v>
      </c>
      <c r="M149" s="5">
        <f>SUM(C19:M19)</f>
        <v>24321123</v>
      </c>
      <c r="N149" s="5">
        <f>SUM(C19:N19)</f>
        <v>24321123</v>
      </c>
      <c r="O149" s="5">
        <f>N149</f>
        <v>24321123</v>
      </c>
    </row>
    <row r="150" spans="2:15" ht="15" customHeight="1">
      <c r="B150" s="7" t="s">
        <v>26</v>
      </c>
      <c r="C150" s="6">
        <f>C151</f>
        <v>178375275</v>
      </c>
      <c r="D150" s="6">
        <f t="shared" ref="D150:N150" si="52">D151</f>
        <v>308209749</v>
      </c>
      <c r="E150" s="6">
        <f t="shared" si="52"/>
        <v>433793258</v>
      </c>
      <c r="F150" s="6">
        <f t="shared" si="52"/>
        <v>568069122</v>
      </c>
      <c r="G150" s="6">
        <f t="shared" si="52"/>
        <v>700074893.91999996</v>
      </c>
      <c r="H150" s="6">
        <f t="shared" si="52"/>
        <v>861231968.91999996</v>
      </c>
      <c r="I150" s="6">
        <f t="shared" si="52"/>
        <v>861231968.91999996</v>
      </c>
      <c r="J150" s="6">
        <f t="shared" si="52"/>
        <v>861231968.91999996</v>
      </c>
      <c r="K150" s="6">
        <f t="shared" si="52"/>
        <v>861231968.91999996</v>
      </c>
      <c r="L150" s="6">
        <f t="shared" si="52"/>
        <v>861231968.91999996</v>
      </c>
      <c r="M150" s="6">
        <f t="shared" si="52"/>
        <v>861231968.91999996</v>
      </c>
      <c r="N150" s="6">
        <f t="shared" si="52"/>
        <v>861231968.91999996</v>
      </c>
      <c r="O150" s="6">
        <f>O151</f>
        <v>861231968.91999996</v>
      </c>
    </row>
    <row r="151" spans="2:15" ht="15" customHeight="1">
      <c r="B151" s="4" t="s">
        <v>27</v>
      </c>
      <c r="C151" s="5">
        <f>SUM(C21:C21)</f>
        <v>178375275</v>
      </c>
      <c r="D151" s="5">
        <f>SUM(C21:D21)</f>
        <v>308209749</v>
      </c>
      <c r="E151" s="5">
        <f>SUM(C21:E21)</f>
        <v>433793258</v>
      </c>
      <c r="F151" s="5">
        <f>SUM(C21:F21)</f>
        <v>568069122</v>
      </c>
      <c r="G151" s="5">
        <f>SUM(C21:G21)</f>
        <v>700074893.91999996</v>
      </c>
      <c r="H151" s="5">
        <f>SUM(C21:H21)</f>
        <v>861231968.91999996</v>
      </c>
      <c r="I151" s="5">
        <f>SUM(C21:I21)</f>
        <v>861231968.91999996</v>
      </c>
      <c r="J151" s="5">
        <f>SUM(C21:J21)</f>
        <v>861231968.91999996</v>
      </c>
      <c r="K151" s="5">
        <f>SUM(C21:K21)</f>
        <v>861231968.91999996</v>
      </c>
      <c r="L151" s="5">
        <f>SUM(C21:L21)</f>
        <v>861231968.91999996</v>
      </c>
      <c r="M151" s="5">
        <f>SUM(C21:M21)</f>
        <v>861231968.91999996</v>
      </c>
      <c r="N151" s="5">
        <f>SUM(C21:N21)</f>
        <v>861231968.91999996</v>
      </c>
      <c r="O151" s="5">
        <f>N151</f>
        <v>861231968.91999996</v>
      </c>
    </row>
    <row r="152" spans="2:15" ht="15" customHeight="1">
      <c r="B152" s="7" t="s">
        <v>28</v>
      </c>
      <c r="C152" s="6">
        <f>SUM(C153:C155)</f>
        <v>2873429</v>
      </c>
      <c r="D152" s="6">
        <f t="shared" ref="D152:N152" si="53">SUM(D153:D155)</f>
        <v>6311093</v>
      </c>
      <c r="E152" s="6">
        <f t="shared" si="53"/>
        <v>10381643</v>
      </c>
      <c r="F152" s="6">
        <f t="shared" si="53"/>
        <v>15087519</v>
      </c>
      <c r="G152" s="6">
        <f t="shared" si="53"/>
        <v>20484988</v>
      </c>
      <c r="H152" s="6">
        <f t="shared" si="53"/>
        <v>27188088</v>
      </c>
      <c r="I152" s="6">
        <f t="shared" si="53"/>
        <v>27188088</v>
      </c>
      <c r="J152" s="6">
        <f t="shared" si="53"/>
        <v>27188088</v>
      </c>
      <c r="K152" s="6">
        <f t="shared" si="53"/>
        <v>27188088</v>
      </c>
      <c r="L152" s="6">
        <f t="shared" si="53"/>
        <v>27188088</v>
      </c>
      <c r="M152" s="6">
        <f t="shared" si="53"/>
        <v>27188088</v>
      </c>
      <c r="N152" s="6">
        <f t="shared" si="53"/>
        <v>27188088</v>
      </c>
      <c r="O152" s="6">
        <f>SUM(O153:O155)</f>
        <v>27188088</v>
      </c>
    </row>
    <row r="153" spans="2:15" ht="15" customHeight="1">
      <c r="B153" s="4" t="s">
        <v>29</v>
      </c>
      <c r="C153" s="5">
        <f>SUM(C23:C23)</f>
        <v>1315912</v>
      </c>
      <c r="D153" s="5">
        <f>SUM(C23:D23)</f>
        <v>2391734</v>
      </c>
      <c r="E153" s="5">
        <f>SUM(C23:E23)</f>
        <v>3895119</v>
      </c>
      <c r="F153" s="5">
        <f>SUM(C23:F23)</f>
        <v>5235859</v>
      </c>
      <c r="G153" s="5">
        <f>SUM(C23:G23)</f>
        <v>6616863</v>
      </c>
      <c r="H153" s="5">
        <f>SUM(C23:H23)</f>
        <v>9282270</v>
      </c>
      <c r="I153" s="5">
        <f>SUM(C23:I23)</f>
        <v>9282270</v>
      </c>
      <c r="J153" s="5">
        <f>SUM(C23:J23)</f>
        <v>9282270</v>
      </c>
      <c r="K153" s="5">
        <f>SUM(C23:K23)</f>
        <v>9282270</v>
      </c>
      <c r="L153" s="5">
        <f>SUM(C23:L23)</f>
        <v>9282270</v>
      </c>
      <c r="M153" s="5">
        <f>SUM(C23:M23)</f>
        <v>9282270</v>
      </c>
      <c r="N153" s="5">
        <f>SUM(C23:N23)</f>
        <v>9282270</v>
      </c>
      <c r="O153" s="5">
        <f>N153</f>
        <v>9282270</v>
      </c>
    </row>
    <row r="154" spans="2:15" ht="15" customHeight="1">
      <c r="B154" s="4" t="s">
        <v>30</v>
      </c>
      <c r="C154" s="5">
        <f>SUM(C24:C24)</f>
        <v>825939</v>
      </c>
      <c r="D154" s="5">
        <f>SUM(C24:D24)</f>
        <v>1979424</v>
      </c>
      <c r="E154" s="5">
        <f>SUM(C24:E24)</f>
        <v>3238150</v>
      </c>
      <c r="F154" s="5">
        <f>SUM(C24:F24)</f>
        <v>4899498</v>
      </c>
      <c r="G154" s="5">
        <f>SUM(C24:G24)</f>
        <v>6862596</v>
      </c>
      <c r="H154" s="5">
        <f>SUM(C24:H24)</f>
        <v>9073934</v>
      </c>
      <c r="I154" s="5">
        <f>SUM(C24:I24)</f>
        <v>9073934</v>
      </c>
      <c r="J154" s="5">
        <f>SUM(C24:J24)</f>
        <v>9073934</v>
      </c>
      <c r="K154" s="5">
        <f>SUM(C24:K24)</f>
        <v>9073934</v>
      </c>
      <c r="L154" s="5">
        <f>SUM(C24:L24)</f>
        <v>9073934</v>
      </c>
      <c r="M154" s="5">
        <f>SUM(C24:M24)</f>
        <v>9073934</v>
      </c>
      <c r="N154" s="5">
        <f>SUM(C24:N24)</f>
        <v>9073934</v>
      </c>
      <c r="O154" s="5">
        <f>N154</f>
        <v>9073934</v>
      </c>
    </row>
    <row r="155" spans="2:15" ht="15" customHeight="1">
      <c r="B155" s="4" t="s">
        <v>31</v>
      </c>
      <c r="C155" s="5">
        <f>SUM(C25:C25)</f>
        <v>731578</v>
      </c>
      <c r="D155" s="5">
        <f>SUM(C25:D25)</f>
        <v>1939935</v>
      </c>
      <c r="E155" s="5">
        <f>SUM(C25:E25)</f>
        <v>3248374</v>
      </c>
      <c r="F155" s="5">
        <f>SUM(C25:F25)</f>
        <v>4952162</v>
      </c>
      <c r="G155" s="5">
        <f>SUM(C25:G25)</f>
        <v>7005529</v>
      </c>
      <c r="H155" s="5">
        <f>SUM(C25:H25)</f>
        <v>8831884</v>
      </c>
      <c r="I155" s="5">
        <f>SUM(C25:I25)</f>
        <v>8831884</v>
      </c>
      <c r="J155" s="5">
        <f>SUM(C25:J25)</f>
        <v>8831884</v>
      </c>
      <c r="K155" s="5">
        <f>SUM(C25:K25)</f>
        <v>8831884</v>
      </c>
      <c r="L155" s="5">
        <f>SUM(C25:L25)</f>
        <v>8831884</v>
      </c>
      <c r="M155" s="5">
        <f>SUM(C25:M25)</f>
        <v>8831884</v>
      </c>
      <c r="N155" s="5">
        <f>SUM(C25:N25)</f>
        <v>8831884</v>
      </c>
      <c r="O155" s="5">
        <f>N155</f>
        <v>8831884</v>
      </c>
    </row>
    <row r="156" spans="2:15" ht="15" customHeight="1">
      <c r="B156" s="16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2:15" ht="15" customHeight="1">
      <c r="B157" s="39" t="s">
        <v>32</v>
      </c>
      <c r="C157" s="29">
        <v>0</v>
      </c>
      <c r="D157" s="29">
        <v>0</v>
      </c>
      <c r="E157" s="29">
        <v>0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29">
        <v>0</v>
      </c>
      <c r="N157" s="29">
        <v>0</v>
      </c>
      <c r="O157" s="29">
        <f>N157</f>
        <v>0</v>
      </c>
    </row>
    <row r="158" spans="2:15" ht="15" customHeight="1">
      <c r="B158" s="17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2:15" ht="15" customHeight="1">
      <c r="B159" s="39" t="s">
        <v>33</v>
      </c>
      <c r="C159" s="29">
        <v>0</v>
      </c>
      <c r="D159" s="29">
        <v>0</v>
      </c>
      <c r="E159" s="29">
        <v>0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f>N159</f>
        <v>0</v>
      </c>
    </row>
    <row r="160" spans="2:15" ht="15" customHeight="1">
      <c r="B160" s="17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</row>
    <row r="161" spans="2:15" ht="15" customHeight="1">
      <c r="B161" s="39" t="s">
        <v>34</v>
      </c>
      <c r="C161" s="29">
        <f>SUM(C162,C187)</f>
        <v>139339938</v>
      </c>
      <c r="D161" s="29">
        <f t="shared" ref="D161:O161" si="54">SUM(D162,D187)</f>
        <v>279440128</v>
      </c>
      <c r="E161" s="29">
        <f t="shared" si="54"/>
        <v>425178173</v>
      </c>
      <c r="F161" s="29">
        <f t="shared" si="54"/>
        <v>545832420.31999993</v>
      </c>
      <c r="G161" s="29">
        <f t="shared" si="54"/>
        <v>672351655.48000002</v>
      </c>
      <c r="H161" s="29">
        <f t="shared" si="54"/>
        <v>774725645.48000002</v>
      </c>
      <c r="I161" s="29">
        <f t="shared" si="54"/>
        <v>774725645.48000002</v>
      </c>
      <c r="J161" s="29">
        <f t="shared" si="54"/>
        <v>774725645.48000002</v>
      </c>
      <c r="K161" s="29">
        <f t="shared" si="54"/>
        <v>774725645.48000002</v>
      </c>
      <c r="L161" s="29">
        <f t="shared" si="54"/>
        <v>774725645.48000002</v>
      </c>
      <c r="M161" s="29">
        <f t="shared" si="54"/>
        <v>774725645.48000002</v>
      </c>
      <c r="N161" s="29">
        <f>SUM(N162,N187)</f>
        <v>774725645.48000002</v>
      </c>
      <c r="O161" s="29">
        <f t="shared" si="54"/>
        <v>774725645.48000002</v>
      </c>
    </row>
    <row r="162" spans="2:15" ht="15" customHeight="1">
      <c r="B162" s="38" t="s">
        <v>35</v>
      </c>
      <c r="C162" s="27">
        <f>SUM(C163:C186)</f>
        <v>135177271</v>
      </c>
      <c r="D162" s="27">
        <f t="shared" ref="D162:O162" si="55">SUM(D163:D186)</f>
        <v>270263438</v>
      </c>
      <c r="E162" s="27">
        <f t="shared" si="55"/>
        <v>409378836</v>
      </c>
      <c r="F162" s="27">
        <f t="shared" si="55"/>
        <v>521574695.31999999</v>
      </c>
      <c r="G162" s="27">
        <f t="shared" si="55"/>
        <v>639278291.48000002</v>
      </c>
      <c r="H162" s="27">
        <f t="shared" si="55"/>
        <v>733320785.48000002</v>
      </c>
      <c r="I162" s="27">
        <f t="shared" si="55"/>
        <v>733320785.48000002</v>
      </c>
      <c r="J162" s="27">
        <f t="shared" si="55"/>
        <v>733320785.48000002</v>
      </c>
      <c r="K162" s="27">
        <f t="shared" si="55"/>
        <v>733320785.48000002</v>
      </c>
      <c r="L162" s="27">
        <f t="shared" si="55"/>
        <v>733320785.48000002</v>
      </c>
      <c r="M162" s="27">
        <f t="shared" si="55"/>
        <v>733320785.48000002</v>
      </c>
      <c r="N162" s="27">
        <f>SUM(N163:N186)</f>
        <v>733320785.48000002</v>
      </c>
      <c r="O162" s="27">
        <f t="shared" si="55"/>
        <v>733320785.48000002</v>
      </c>
    </row>
    <row r="163" spans="2:15" ht="15" customHeight="1">
      <c r="B163" s="4" t="s">
        <v>36</v>
      </c>
      <c r="C163" s="5">
        <f t="shared" ref="C163:C186" si="56">SUM(C33:C33)</f>
        <v>60085223</v>
      </c>
      <c r="D163" s="5">
        <f t="shared" ref="D163:D186" si="57">SUM(C33:D33)</f>
        <v>117342284</v>
      </c>
      <c r="E163" s="5">
        <f t="shared" ref="E163:E186" si="58">SUM(C33:E33)</f>
        <v>147957481</v>
      </c>
      <c r="F163" s="5">
        <f t="shared" ref="F163:F186" si="59">SUM(C33:F33)</f>
        <v>161062384</v>
      </c>
      <c r="G163" s="5">
        <f t="shared" ref="G163:G186" si="60">SUM(C33:G33)</f>
        <v>172915588</v>
      </c>
      <c r="H163" s="5">
        <f t="shared" ref="H163:H186" si="61">SUM(C33:H33)</f>
        <v>183884462</v>
      </c>
      <c r="I163" s="5">
        <f t="shared" ref="I163:I186" si="62">SUM(C33:I33)</f>
        <v>183884462</v>
      </c>
      <c r="J163" s="5">
        <f t="shared" ref="J163:J186" si="63">SUM(C33:J33)</f>
        <v>183884462</v>
      </c>
      <c r="K163" s="5">
        <f t="shared" ref="K163:K186" si="64">SUM(C33:K33)</f>
        <v>183884462</v>
      </c>
      <c r="L163" s="5">
        <f t="shared" ref="L163:L186" si="65">SUM(C33:L33)</f>
        <v>183884462</v>
      </c>
      <c r="M163" s="5">
        <f t="shared" ref="M163:M186" si="66">SUM(C33:M33)</f>
        <v>183884462</v>
      </c>
      <c r="N163" s="5">
        <f>SUM(C33:N33)</f>
        <v>183884462</v>
      </c>
      <c r="O163" s="5">
        <f t="shared" ref="O163:O185" si="67">N163</f>
        <v>183884462</v>
      </c>
    </row>
    <row r="164" spans="2:15" ht="15" customHeight="1">
      <c r="B164" s="4" t="s">
        <v>37</v>
      </c>
      <c r="C164" s="5">
        <f t="shared" si="56"/>
        <v>25196960</v>
      </c>
      <c r="D164" s="5">
        <f t="shared" si="57"/>
        <v>49779078</v>
      </c>
      <c r="E164" s="5">
        <f t="shared" si="58"/>
        <v>81482601</v>
      </c>
      <c r="F164" s="5">
        <f t="shared" si="59"/>
        <v>102355119</v>
      </c>
      <c r="G164" s="5">
        <f t="shared" si="60"/>
        <v>115702319</v>
      </c>
      <c r="H164" s="5">
        <f t="shared" si="61"/>
        <v>128091926</v>
      </c>
      <c r="I164" s="5">
        <f t="shared" si="62"/>
        <v>128091926</v>
      </c>
      <c r="J164" s="5">
        <f t="shared" si="63"/>
        <v>128091926</v>
      </c>
      <c r="K164" s="5">
        <f t="shared" si="64"/>
        <v>128091926</v>
      </c>
      <c r="L164" s="5">
        <f t="shared" si="65"/>
        <v>128091926</v>
      </c>
      <c r="M164" s="5">
        <f t="shared" si="66"/>
        <v>128091926</v>
      </c>
      <c r="N164" s="5">
        <f t="shared" ref="N164:N186" si="68">SUM(C34:N34)</f>
        <v>128091926</v>
      </c>
      <c r="O164" s="5">
        <f t="shared" si="67"/>
        <v>128091926</v>
      </c>
    </row>
    <row r="165" spans="2:15" ht="15" customHeight="1">
      <c r="B165" s="4" t="s">
        <v>38</v>
      </c>
      <c r="C165" s="5">
        <f t="shared" si="56"/>
        <v>757730</v>
      </c>
      <c r="D165" s="5">
        <f t="shared" si="57"/>
        <v>1422770</v>
      </c>
      <c r="E165" s="5">
        <f t="shared" si="58"/>
        <v>1861180</v>
      </c>
      <c r="F165" s="5">
        <f t="shared" si="59"/>
        <v>2215326</v>
      </c>
      <c r="G165" s="5">
        <f t="shared" si="60"/>
        <v>2474638</v>
      </c>
      <c r="H165" s="5">
        <f t="shared" si="61"/>
        <v>2637093</v>
      </c>
      <c r="I165" s="5">
        <f t="shared" si="62"/>
        <v>2637093</v>
      </c>
      <c r="J165" s="5">
        <f t="shared" si="63"/>
        <v>2637093</v>
      </c>
      <c r="K165" s="5">
        <f t="shared" si="64"/>
        <v>2637093</v>
      </c>
      <c r="L165" s="5">
        <f t="shared" si="65"/>
        <v>2637093</v>
      </c>
      <c r="M165" s="5">
        <f t="shared" si="66"/>
        <v>2637093</v>
      </c>
      <c r="N165" s="5">
        <f t="shared" si="68"/>
        <v>2637093</v>
      </c>
      <c r="O165" s="5">
        <f t="shared" si="67"/>
        <v>2637093</v>
      </c>
    </row>
    <row r="166" spans="2:15" ht="15" customHeight="1">
      <c r="B166" s="4" t="s">
        <v>39</v>
      </c>
      <c r="C166" s="5">
        <f t="shared" si="56"/>
        <v>8956999</v>
      </c>
      <c r="D166" s="5">
        <f t="shared" si="57"/>
        <v>16860382</v>
      </c>
      <c r="E166" s="5">
        <f t="shared" si="58"/>
        <v>40595559</v>
      </c>
      <c r="F166" s="5">
        <f t="shared" si="59"/>
        <v>52280670</v>
      </c>
      <c r="G166" s="5">
        <f t="shared" si="60"/>
        <v>85571438</v>
      </c>
      <c r="H166" s="5">
        <f t="shared" si="61"/>
        <v>94787383</v>
      </c>
      <c r="I166" s="5">
        <f t="shared" si="62"/>
        <v>94787383</v>
      </c>
      <c r="J166" s="5">
        <f t="shared" si="63"/>
        <v>94787383</v>
      </c>
      <c r="K166" s="5">
        <f t="shared" si="64"/>
        <v>94787383</v>
      </c>
      <c r="L166" s="5">
        <f t="shared" si="65"/>
        <v>94787383</v>
      </c>
      <c r="M166" s="5">
        <f t="shared" si="66"/>
        <v>94787383</v>
      </c>
      <c r="N166" s="5">
        <f t="shared" si="68"/>
        <v>94787383</v>
      </c>
      <c r="O166" s="5">
        <f t="shared" si="67"/>
        <v>94787383</v>
      </c>
    </row>
    <row r="167" spans="2:15" ht="15" customHeight="1">
      <c r="B167" s="4" t="s">
        <v>40</v>
      </c>
      <c r="C167" s="5">
        <f t="shared" si="56"/>
        <v>1188218</v>
      </c>
      <c r="D167" s="5">
        <f t="shared" si="57"/>
        <v>1788738</v>
      </c>
      <c r="E167" s="5">
        <f t="shared" si="58"/>
        <v>2338293</v>
      </c>
      <c r="F167" s="5">
        <f t="shared" si="59"/>
        <v>3029087</v>
      </c>
      <c r="G167" s="5">
        <f t="shared" si="60"/>
        <v>3660452</v>
      </c>
      <c r="H167" s="5">
        <f t="shared" si="61"/>
        <v>4242703</v>
      </c>
      <c r="I167" s="5">
        <f t="shared" si="62"/>
        <v>4242703</v>
      </c>
      <c r="J167" s="5">
        <f t="shared" si="63"/>
        <v>4242703</v>
      </c>
      <c r="K167" s="5">
        <f t="shared" si="64"/>
        <v>4242703</v>
      </c>
      <c r="L167" s="5">
        <f t="shared" si="65"/>
        <v>4242703</v>
      </c>
      <c r="M167" s="5">
        <f t="shared" si="66"/>
        <v>4242703</v>
      </c>
      <c r="N167" s="5">
        <f t="shared" si="68"/>
        <v>4242703</v>
      </c>
      <c r="O167" s="5">
        <f t="shared" si="67"/>
        <v>4242703</v>
      </c>
    </row>
    <row r="168" spans="2:15" ht="15" customHeight="1">
      <c r="B168" s="4" t="s">
        <v>41</v>
      </c>
      <c r="C168" s="5">
        <f t="shared" si="56"/>
        <v>2746336</v>
      </c>
      <c r="D168" s="5">
        <f t="shared" si="57"/>
        <v>5573454</v>
      </c>
      <c r="E168" s="5">
        <f t="shared" si="58"/>
        <v>8486815</v>
      </c>
      <c r="F168" s="5">
        <f t="shared" si="59"/>
        <v>11735709</v>
      </c>
      <c r="G168" s="5">
        <f t="shared" si="60"/>
        <v>15441402</v>
      </c>
      <c r="H168" s="5">
        <f t="shared" si="61"/>
        <v>19054385</v>
      </c>
      <c r="I168" s="5">
        <f t="shared" si="62"/>
        <v>19054385</v>
      </c>
      <c r="J168" s="5">
        <f t="shared" si="63"/>
        <v>19054385</v>
      </c>
      <c r="K168" s="5">
        <f t="shared" si="64"/>
        <v>19054385</v>
      </c>
      <c r="L168" s="5">
        <f t="shared" si="65"/>
        <v>19054385</v>
      </c>
      <c r="M168" s="5">
        <f t="shared" si="66"/>
        <v>19054385</v>
      </c>
      <c r="N168" s="5">
        <f t="shared" si="68"/>
        <v>19054385</v>
      </c>
      <c r="O168" s="5">
        <f t="shared" si="67"/>
        <v>19054385</v>
      </c>
    </row>
    <row r="169" spans="2:15" ht="15" customHeight="1">
      <c r="B169" s="4" t="s">
        <v>42</v>
      </c>
      <c r="C169" s="5">
        <f t="shared" si="56"/>
        <v>66802</v>
      </c>
      <c r="D169" s="5">
        <f t="shared" si="57"/>
        <v>160421</v>
      </c>
      <c r="E169" s="5">
        <f t="shared" si="58"/>
        <v>237387</v>
      </c>
      <c r="F169" s="5">
        <f t="shared" si="59"/>
        <v>309883</v>
      </c>
      <c r="G169" s="5">
        <f t="shared" si="60"/>
        <v>397101</v>
      </c>
      <c r="H169" s="5">
        <f t="shared" si="61"/>
        <v>467081</v>
      </c>
      <c r="I169" s="5">
        <f t="shared" si="62"/>
        <v>467081</v>
      </c>
      <c r="J169" s="5">
        <f t="shared" si="63"/>
        <v>467081</v>
      </c>
      <c r="K169" s="5">
        <f t="shared" si="64"/>
        <v>467081</v>
      </c>
      <c r="L169" s="5">
        <f t="shared" si="65"/>
        <v>467081</v>
      </c>
      <c r="M169" s="5">
        <f t="shared" si="66"/>
        <v>467081</v>
      </c>
      <c r="N169" s="5">
        <f t="shared" si="68"/>
        <v>467081</v>
      </c>
      <c r="O169" s="5">
        <f t="shared" si="67"/>
        <v>467081</v>
      </c>
    </row>
    <row r="170" spans="2:15" ht="15" customHeight="1">
      <c r="B170" s="4" t="s">
        <v>43</v>
      </c>
      <c r="C170" s="5">
        <f t="shared" si="56"/>
        <v>831139</v>
      </c>
      <c r="D170" s="5">
        <f t="shared" si="57"/>
        <v>1591516</v>
      </c>
      <c r="E170" s="5">
        <f t="shared" si="58"/>
        <v>2363533</v>
      </c>
      <c r="F170" s="5">
        <f t="shared" si="59"/>
        <v>3200466</v>
      </c>
      <c r="G170" s="5">
        <f t="shared" si="60"/>
        <v>3928956</v>
      </c>
      <c r="H170" s="5">
        <f t="shared" si="61"/>
        <v>4636590</v>
      </c>
      <c r="I170" s="5">
        <f t="shared" si="62"/>
        <v>4636590</v>
      </c>
      <c r="J170" s="5">
        <f t="shared" si="63"/>
        <v>4636590</v>
      </c>
      <c r="K170" s="5">
        <f t="shared" si="64"/>
        <v>4636590</v>
      </c>
      <c r="L170" s="5">
        <f t="shared" si="65"/>
        <v>4636590</v>
      </c>
      <c r="M170" s="5">
        <f t="shared" si="66"/>
        <v>4636590</v>
      </c>
      <c r="N170" s="5">
        <f t="shared" si="68"/>
        <v>4636590</v>
      </c>
      <c r="O170" s="5">
        <f t="shared" si="67"/>
        <v>4636590</v>
      </c>
    </row>
    <row r="171" spans="2:15" ht="15" customHeight="1">
      <c r="B171" s="4" t="s">
        <v>44</v>
      </c>
      <c r="C171" s="5">
        <f t="shared" si="56"/>
        <v>2084</v>
      </c>
      <c r="D171" s="5">
        <f t="shared" si="57"/>
        <v>3196</v>
      </c>
      <c r="E171" s="5">
        <f t="shared" si="58"/>
        <v>3196</v>
      </c>
      <c r="F171" s="5">
        <f t="shared" si="59"/>
        <v>4308</v>
      </c>
      <c r="G171" s="5">
        <f t="shared" si="60"/>
        <v>7644</v>
      </c>
      <c r="H171" s="5">
        <f t="shared" si="61"/>
        <v>8756</v>
      </c>
      <c r="I171" s="5">
        <f t="shared" si="62"/>
        <v>8756</v>
      </c>
      <c r="J171" s="5">
        <f t="shared" si="63"/>
        <v>8756</v>
      </c>
      <c r="K171" s="5">
        <f t="shared" si="64"/>
        <v>8756</v>
      </c>
      <c r="L171" s="5">
        <f t="shared" si="65"/>
        <v>8756</v>
      </c>
      <c r="M171" s="5">
        <f t="shared" si="66"/>
        <v>8756</v>
      </c>
      <c r="N171" s="5">
        <f t="shared" si="68"/>
        <v>8756</v>
      </c>
      <c r="O171" s="5">
        <f t="shared" si="67"/>
        <v>8756</v>
      </c>
    </row>
    <row r="172" spans="2:15" ht="15" customHeight="1">
      <c r="B172" s="4" t="s">
        <v>45</v>
      </c>
      <c r="C172" s="5">
        <f t="shared" si="56"/>
        <v>32563437</v>
      </c>
      <c r="D172" s="5">
        <f t="shared" si="57"/>
        <v>69245727</v>
      </c>
      <c r="E172" s="5">
        <f t="shared" si="58"/>
        <v>113065013</v>
      </c>
      <c r="F172" s="5">
        <f t="shared" si="59"/>
        <v>171533770</v>
      </c>
      <c r="G172" s="5">
        <f t="shared" si="60"/>
        <v>222559822</v>
      </c>
      <c r="H172" s="5">
        <f t="shared" si="61"/>
        <v>275953041</v>
      </c>
      <c r="I172" s="5">
        <f t="shared" si="62"/>
        <v>275953041</v>
      </c>
      <c r="J172" s="5">
        <f t="shared" si="63"/>
        <v>275953041</v>
      </c>
      <c r="K172" s="5">
        <f t="shared" si="64"/>
        <v>275953041</v>
      </c>
      <c r="L172" s="5">
        <f t="shared" si="65"/>
        <v>275953041</v>
      </c>
      <c r="M172" s="5">
        <f t="shared" si="66"/>
        <v>275953041</v>
      </c>
      <c r="N172" s="5">
        <f t="shared" si="68"/>
        <v>275953041</v>
      </c>
      <c r="O172" s="5">
        <f t="shared" si="67"/>
        <v>275953041</v>
      </c>
    </row>
    <row r="173" spans="2:15" ht="15" customHeight="1">
      <c r="B173" s="4" t="s">
        <v>46</v>
      </c>
      <c r="C173" s="5">
        <f t="shared" si="56"/>
        <v>291698</v>
      </c>
      <c r="D173" s="5">
        <f t="shared" si="57"/>
        <v>1039226</v>
      </c>
      <c r="E173" s="5">
        <f t="shared" si="58"/>
        <v>1805581</v>
      </c>
      <c r="F173" s="5">
        <f t="shared" si="59"/>
        <v>2791736</v>
      </c>
      <c r="G173" s="5">
        <f t="shared" si="60"/>
        <v>3615505</v>
      </c>
      <c r="H173" s="5">
        <f t="shared" si="61"/>
        <v>4817276</v>
      </c>
      <c r="I173" s="5">
        <f t="shared" si="62"/>
        <v>4817276</v>
      </c>
      <c r="J173" s="5">
        <f t="shared" si="63"/>
        <v>4817276</v>
      </c>
      <c r="K173" s="5">
        <f t="shared" si="64"/>
        <v>4817276</v>
      </c>
      <c r="L173" s="5">
        <f t="shared" si="65"/>
        <v>4817276</v>
      </c>
      <c r="M173" s="5">
        <f t="shared" si="66"/>
        <v>4817276</v>
      </c>
      <c r="N173" s="5">
        <f t="shared" si="68"/>
        <v>4817276</v>
      </c>
      <c r="O173" s="5">
        <f t="shared" si="67"/>
        <v>4817276</v>
      </c>
    </row>
    <row r="174" spans="2:15" ht="15" customHeight="1">
      <c r="B174" s="4" t="s">
        <v>47</v>
      </c>
      <c r="C174" s="5">
        <f t="shared" si="56"/>
        <v>109830</v>
      </c>
      <c r="D174" s="5">
        <f t="shared" si="57"/>
        <v>504667</v>
      </c>
      <c r="E174" s="5">
        <f t="shared" si="58"/>
        <v>770363</v>
      </c>
      <c r="F174" s="5">
        <f t="shared" si="59"/>
        <v>1073709</v>
      </c>
      <c r="G174" s="5">
        <f t="shared" si="60"/>
        <v>1235142</v>
      </c>
      <c r="H174" s="5">
        <f t="shared" si="61"/>
        <v>1630833</v>
      </c>
      <c r="I174" s="5">
        <f t="shared" si="62"/>
        <v>1630833</v>
      </c>
      <c r="J174" s="5">
        <f t="shared" si="63"/>
        <v>1630833</v>
      </c>
      <c r="K174" s="5">
        <f t="shared" si="64"/>
        <v>1630833</v>
      </c>
      <c r="L174" s="5">
        <f t="shared" si="65"/>
        <v>1630833</v>
      </c>
      <c r="M174" s="5">
        <f t="shared" si="66"/>
        <v>1630833</v>
      </c>
      <c r="N174" s="5">
        <f t="shared" si="68"/>
        <v>1630833</v>
      </c>
      <c r="O174" s="5">
        <f t="shared" si="67"/>
        <v>1630833</v>
      </c>
    </row>
    <row r="175" spans="2:15" ht="15" customHeight="1">
      <c r="B175" s="4" t="s">
        <v>48</v>
      </c>
      <c r="C175" s="5">
        <f t="shared" si="56"/>
        <v>275852</v>
      </c>
      <c r="D175" s="5">
        <f t="shared" si="57"/>
        <v>953817</v>
      </c>
      <c r="E175" s="5">
        <f t="shared" si="58"/>
        <v>1531243</v>
      </c>
      <c r="F175" s="5">
        <f t="shared" si="59"/>
        <v>1966556</v>
      </c>
      <c r="G175" s="5">
        <f t="shared" si="60"/>
        <v>2544607</v>
      </c>
      <c r="H175" s="5">
        <f t="shared" si="61"/>
        <v>2905882</v>
      </c>
      <c r="I175" s="5">
        <f t="shared" si="62"/>
        <v>2905882</v>
      </c>
      <c r="J175" s="5">
        <f t="shared" si="63"/>
        <v>2905882</v>
      </c>
      <c r="K175" s="5">
        <f t="shared" si="64"/>
        <v>2905882</v>
      </c>
      <c r="L175" s="5">
        <f t="shared" si="65"/>
        <v>2905882</v>
      </c>
      <c r="M175" s="5">
        <f t="shared" si="66"/>
        <v>2905882</v>
      </c>
      <c r="N175" s="5">
        <f t="shared" si="68"/>
        <v>2905882</v>
      </c>
      <c r="O175" s="5">
        <f t="shared" si="67"/>
        <v>2905882</v>
      </c>
    </row>
    <row r="176" spans="2:15" ht="15" customHeight="1">
      <c r="B176" s="4" t="s">
        <v>49</v>
      </c>
      <c r="C176" s="5">
        <f t="shared" si="56"/>
        <v>546</v>
      </c>
      <c r="D176" s="5">
        <f t="shared" si="57"/>
        <v>546</v>
      </c>
      <c r="E176" s="5">
        <f t="shared" si="58"/>
        <v>929</v>
      </c>
      <c r="F176" s="5">
        <f t="shared" si="59"/>
        <v>1987</v>
      </c>
      <c r="G176" s="5">
        <f t="shared" si="60"/>
        <v>2162</v>
      </c>
      <c r="H176" s="5">
        <f t="shared" si="61"/>
        <v>2165</v>
      </c>
      <c r="I176" s="5">
        <f t="shared" si="62"/>
        <v>2165</v>
      </c>
      <c r="J176" s="5">
        <f t="shared" si="63"/>
        <v>2165</v>
      </c>
      <c r="K176" s="5">
        <f t="shared" si="64"/>
        <v>2165</v>
      </c>
      <c r="L176" s="5">
        <f t="shared" si="65"/>
        <v>2165</v>
      </c>
      <c r="M176" s="5">
        <f t="shared" si="66"/>
        <v>2165</v>
      </c>
      <c r="N176" s="5">
        <f t="shared" si="68"/>
        <v>2165</v>
      </c>
      <c r="O176" s="5">
        <f t="shared" si="67"/>
        <v>2165</v>
      </c>
    </row>
    <row r="177" spans="2:15" ht="15" customHeight="1">
      <c r="B177" s="4" t="s">
        <v>50</v>
      </c>
      <c r="C177" s="5">
        <f t="shared" si="56"/>
        <v>44917</v>
      </c>
      <c r="D177" s="5">
        <f t="shared" si="57"/>
        <v>133072</v>
      </c>
      <c r="E177" s="5">
        <f t="shared" si="58"/>
        <v>238658</v>
      </c>
      <c r="F177" s="5">
        <f t="shared" si="59"/>
        <v>313616</v>
      </c>
      <c r="G177" s="5">
        <f t="shared" si="60"/>
        <v>367618</v>
      </c>
      <c r="H177" s="5">
        <f t="shared" si="61"/>
        <v>403082</v>
      </c>
      <c r="I177" s="5">
        <f t="shared" si="62"/>
        <v>403082</v>
      </c>
      <c r="J177" s="5">
        <f t="shared" si="63"/>
        <v>403082</v>
      </c>
      <c r="K177" s="5">
        <f t="shared" si="64"/>
        <v>403082</v>
      </c>
      <c r="L177" s="5">
        <f t="shared" si="65"/>
        <v>403082</v>
      </c>
      <c r="M177" s="5">
        <f t="shared" si="66"/>
        <v>403082</v>
      </c>
      <c r="N177" s="5">
        <f t="shared" si="68"/>
        <v>403082</v>
      </c>
      <c r="O177" s="5">
        <f t="shared" si="67"/>
        <v>403082</v>
      </c>
    </row>
    <row r="178" spans="2:15" ht="15" customHeight="1">
      <c r="B178" s="4" t="s">
        <v>51</v>
      </c>
      <c r="C178" s="5">
        <f t="shared" si="56"/>
        <v>2441</v>
      </c>
      <c r="D178" s="5">
        <f t="shared" si="57"/>
        <v>4430</v>
      </c>
      <c r="E178" s="5">
        <f t="shared" si="58"/>
        <v>5276</v>
      </c>
      <c r="F178" s="5">
        <f t="shared" si="59"/>
        <v>8625</v>
      </c>
      <c r="G178" s="5">
        <f t="shared" si="60"/>
        <v>12303</v>
      </c>
      <c r="H178" s="5">
        <f t="shared" si="61"/>
        <v>18860</v>
      </c>
      <c r="I178" s="5">
        <f t="shared" si="62"/>
        <v>18860</v>
      </c>
      <c r="J178" s="5">
        <f t="shared" si="63"/>
        <v>18860</v>
      </c>
      <c r="K178" s="5">
        <f t="shared" si="64"/>
        <v>18860</v>
      </c>
      <c r="L178" s="5">
        <f t="shared" si="65"/>
        <v>18860</v>
      </c>
      <c r="M178" s="5">
        <f t="shared" si="66"/>
        <v>18860</v>
      </c>
      <c r="N178" s="5">
        <f t="shared" si="68"/>
        <v>18860</v>
      </c>
      <c r="O178" s="5">
        <f t="shared" si="67"/>
        <v>18860</v>
      </c>
    </row>
    <row r="179" spans="2:15" ht="15" customHeight="1">
      <c r="B179" s="4" t="s">
        <v>52</v>
      </c>
      <c r="C179" s="5">
        <f t="shared" si="56"/>
        <v>11322</v>
      </c>
      <c r="D179" s="5">
        <f t="shared" si="57"/>
        <v>11322</v>
      </c>
      <c r="E179" s="5">
        <f t="shared" si="58"/>
        <v>13337</v>
      </c>
      <c r="F179" s="5">
        <f t="shared" si="59"/>
        <v>13337</v>
      </c>
      <c r="G179" s="5">
        <f t="shared" si="60"/>
        <v>13337</v>
      </c>
      <c r="H179" s="5">
        <f t="shared" si="61"/>
        <v>13337</v>
      </c>
      <c r="I179" s="5">
        <f t="shared" si="62"/>
        <v>13337</v>
      </c>
      <c r="J179" s="5">
        <f t="shared" si="63"/>
        <v>13337</v>
      </c>
      <c r="K179" s="5">
        <f t="shared" si="64"/>
        <v>13337</v>
      </c>
      <c r="L179" s="5">
        <f t="shared" si="65"/>
        <v>13337</v>
      </c>
      <c r="M179" s="5">
        <f t="shared" si="66"/>
        <v>13337</v>
      </c>
      <c r="N179" s="5">
        <f t="shared" si="68"/>
        <v>13337</v>
      </c>
      <c r="O179" s="5">
        <f t="shared" si="67"/>
        <v>13337</v>
      </c>
    </row>
    <row r="180" spans="2:15" ht="15" customHeight="1">
      <c r="B180" s="4" t="s">
        <v>53</v>
      </c>
      <c r="C180" s="5">
        <f t="shared" si="56"/>
        <v>566052</v>
      </c>
      <c r="D180" s="5">
        <f t="shared" si="57"/>
        <v>1483231</v>
      </c>
      <c r="E180" s="5">
        <f t="shared" si="58"/>
        <v>1797180</v>
      </c>
      <c r="F180" s="5">
        <f t="shared" si="59"/>
        <v>1990727</v>
      </c>
      <c r="G180" s="5">
        <f t="shared" si="60"/>
        <v>2342275</v>
      </c>
      <c r="H180" s="5">
        <f t="shared" si="61"/>
        <v>2517320</v>
      </c>
      <c r="I180" s="5">
        <f t="shared" si="62"/>
        <v>2517320</v>
      </c>
      <c r="J180" s="5">
        <f t="shared" si="63"/>
        <v>2517320</v>
      </c>
      <c r="K180" s="5">
        <f t="shared" si="64"/>
        <v>2517320</v>
      </c>
      <c r="L180" s="5">
        <f t="shared" si="65"/>
        <v>2517320</v>
      </c>
      <c r="M180" s="5">
        <f t="shared" si="66"/>
        <v>2517320</v>
      </c>
      <c r="N180" s="5">
        <f t="shared" si="68"/>
        <v>2517320</v>
      </c>
      <c r="O180" s="5">
        <f t="shared" si="67"/>
        <v>2517320</v>
      </c>
    </row>
    <row r="181" spans="2:15" ht="15" customHeight="1">
      <c r="B181" s="4" t="s">
        <v>54</v>
      </c>
      <c r="C181" s="5">
        <f t="shared" si="56"/>
        <v>0</v>
      </c>
      <c r="D181" s="5">
        <f t="shared" si="57"/>
        <v>0</v>
      </c>
      <c r="E181" s="5">
        <f t="shared" si="58"/>
        <v>0</v>
      </c>
      <c r="F181" s="5">
        <f t="shared" si="59"/>
        <v>0</v>
      </c>
      <c r="G181" s="5">
        <f t="shared" si="60"/>
        <v>0</v>
      </c>
      <c r="H181" s="5">
        <f t="shared" si="61"/>
        <v>0</v>
      </c>
      <c r="I181" s="5">
        <f t="shared" si="62"/>
        <v>0</v>
      </c>
      <c r="J181" s="5">
        <f t="shared" si="63"/>
        <v>0</v>
      </c>
      <c r="K181" s="5">
        <f t="shared" si="64"/>
        <v>0</v>
      </c>
      <c r="L181" s="5">
        <f t="shared" si="65"/>
        <v>0</v>
      </c>
      <c r="M181" s="5">
        <f t="shared" si="66"/>
        <v>0</v>
      </c>
      <c r="N181" s="5">
        <f t="shared" si="68"/>
        <v>0</v>
      </c>
      <c r="O181" s="5">
        <f t="shared" si="67"/>
        <v>0</v>
      </c>
    </row>
    <row r="182" spans="2:15" ht="15" customHeight="1">
      <c r="B182" s="4" t="s">
        <v>55</v>
      </c>
      <c r="C182" s="5">
        <f t="shared" si="56"/>
        <v>759565</v>
      </c>
      <c r="D182" s="5">
        <f t="shared" si="57"/>
        <v>1006942</v>
      </c>
      <c r="E182" s="5">
        <f t="shared" si="58"/>
        <v>1230138</v>
      </c>
      <c r="F182" s="5">
        <f t="shared" si="59"/>
        <v>1485510</v>
      </c>
      <c r="G182" s="5">
        <f t="shared" si="60"/>
        <v>1679296</v>
      </c>
      <c r="H182" s="5">
        <f t="shared" si="61"/>
        <v>1805196</v>
      </c>
      <c r="I182" s="5">
        <f t="shared" si="62"/>
        <v>1805196</v>
      </c>
      <c r="J182" s="5">
        <f t="shared" si="63"/>
        <v>1805196</v>
      </c>
      <c r="K182" s="5">
        <f t="shared" si="64"/>
        <v>1805196</v>
      </c>
      <c r="L182" s="5">
        <f t="shared" si="65"/>
        <v>1805196</v>
      </c>
      <c r="M182" s="5">
        <f t="shared" si="66"/>
        <v>1805196</v>
      </c>
      <c r="N182" s="5">
        <f t="shared" si="68"/>
        <v>1805196</v>
      </c>
      <c r="O182" s="5">
        <f t="shared" si="67"/>
        <v>1805196</v>
      </c>
    </row>
    <row r="183" spans="2:15" ht="15" customHeight="1">
      <c r="B183" s="4" t="s">
        <v>56</v>
      </c>
      <c r="C183" s="5">
        <f t="shared" si="56"/>
        <v>664557</v>
      </c>
      <c r="D183" s="5">
        <f t="shared" si="57"/>
        <v>1281677</v>
      </c>
      <c r="E183" s="5">
        <f t="shared" si="58"/>
        <v>3487383</v>
      </c>
      <c r="F183" s="5">
        <f t="shared" si="59"/>
        <v>4310418</v>
      </c>
      <c r="G183" s="5">
        <f t="shared" si="60"/>
        <v>4974358</v>
      </c>
      <c r="H183" s="5">
        <f t="shared" si="61"/>
        <v>5560235</v>
      </c>
      <c r="I183" s="5">
        <f t="shared" si="62"/>
        <v>5560235</v>
      </c>
      <c r="J183" s="5">
        <f t="shared" si="63"/>
        <v>5560235</v>
      </c>
      <c r="K183" s="5">
        <f t="shared" si="64"/>
        <v>5560235</v>
      </c>
      <c r="L183" s="5">
        <f t="shared" si="65"/>
        <v>5560235</v>
      </c>
      <c r="M183" s="5">
        <f t="shared" si="66"/>
        <v>5560235</v>
      </c>
      <c r="N183" s="5">
        <f t="shared" si="68"/>
        <v>5560235</v>
      </c>
      <c r="O183" s="5">
        <f t="shared" si="67"/>
        <v>5560235</v>
      </c>
    </row>
    <row r="184" spans="2:15" ht="15" customHeight="1">
      <c r="B184" s="4" t="s">
        <v>57</v>
      </c>
      <c r="C184" s="5">
        <f t="shared" si="56"/>
        <v>55563</v>
      </c>
      <c r="D184" s="5">
        <f t="shared" si="57"/>
        <v>76942</v>
      </c>
      <c r="E184" s="5">
        <f t="shared" si="58"/>
        <v>107690</v>
      </c>
      <c r="F184" s="5">
        <f t="shared" si="59"/>
        <v>150834</v>
      </c>
      <c r="G184" s="5">
        <f t="shared" si="60"/>
        <v>197700</v>
      </c>
      <c r="H184" s="5">
        <f t="shared" si="61"/>
        <v>248551</v>
      </c>
      <c r="I184" s="5">
        <f t="shared" si="62"/>
        <v>248551</v>
      </c>
      <c r="J184" s="5">
        <f t="shared" si="63"/>
        <v>248551</v>
      </c>
      <c r="K184" s="5">
        <f t="shared" si="64"/>
        <v>248551</v>
      </c>
      <c r="L184" s="5">
        <f t="shared" si="65"/>
        <v>248551</v>
      </c>
      <c r="M184" s="5">
        <f t="shared" si="66"/>
        <v>248551</v>
      </c>
      <c r="N184" s="5">
        <f t="shared" si="68"/>
        <v>248551</v>
      </c>
      <c r="O184" s="5">
        <f t="shared" si="67"/>
        <v>248551</v>
      </c>
    </row>
    <row r="185" spans="2:15" ht="15" customHeight="1">
      <c r="B185" s="4" t="s">
        <v>58</v>
      </c>
      <c r="C185" s="5">
        <f t="shared" si="56"/>
        <v>0</v>
      </c>
      <c r="D185" s="5">
        <f t="shared" si="57"/>
        <v>0</v>
      </c>
      <c r="E185" s="5">
        <f t="shared" si="58"/>
        <v>0</v>
      </c>
      <c r="F185" s="5">
        <f t="shared" si="59"/>
        <v>-259081.68</v>
      </c>
      <c r="G185" s="5">
        <f t="shared" si="60"/>
        <v>-365371.52</v>
      </c>
      <c r="H185" s="5">
        <f t="shared" si="61"/>
        <v>-365371.52</v>
      </c>
      <c r="I185" s="5">
        <f t="shared" si="62"/>
        <v>-365371.52</v>
      </c>
      <c r="J185" s="5">
        <f t="shared" si="63"/>
        <v>-365371.52</v>
      </c>
      <c r="K185" s="5">
        <f t="shared" si="64"/>
        <v>-365371.52</v>
      </c>
      <c r="L185" s="5">
        <f t="shared" si="65"/>
        <v>-365371.52</v>
      </c>
      <c r="M185" s="5">
        <f t="shared" si="66"/>
        <v>-365371.52</v>
      </c>
      <c r="N185" s="5">
        <f t="shared" si="68"/>
        <v>-365371.52</v>
      </c>
      <c r="O185" s="5">
        <f t="shared" si="67"/>
        <v>-365371.52</v>
      </c>
    </row>
    <row r="186" spans="2:15" ht="15" customHeight="1">
      <c r="B186" s="4" t="s">
        <v>59</v>
      </c>
      <c r="C186" s="5">
        <f t="shared" si="56"/>
        <v>0</v>
      </c>
      <c r="D186" s="5">
        <f t="shared" si="57"/>
        <v>0</v>
      </c>
      <c r="E186" s="5">
        <f t="shared" si="58"/>
        <v>0</v>
      </c>
      <c r="F186" s="5">
        <f t="shared" si="59"/>
        <v>0</v>
      </c>
      <c r="G186" s="5">
        <f t="shared" si="60"/>
        <v>0</v>
      </c>
      <c r="H186" s="5">
        <f t="shared" si="61"/>
        <v>0</v>
      </c>
      <c r="I186" s="5">
        <f t="shared" si="62"/>
        <v>0</v>
      </c>
      <c r="J186" s="5">
        <f t="shared" si="63"/>
        <v>0</v>
      </c>
      <c r="K186" s="5">
        <f t="shared" si="64"/>
        <v>0</v>
      </c>
      <c r="L186" s="5">
        <f t="shared" si="65"/>
        <v>0</v>
      </c>
      <c r="M186" s="5">
        <f t="shared" si="66"/>
        <v>0</v>
      </c>
      <c r="N186" s="5">
        <f t="shared" si="68"/>
        <v>0</v>
      </c>
      <c r="O186" s="5">
        <f>N186</f>
        <v>0</v>
      </c>
    </row>
    <row r="187" spans="2:15" ht="15" customHeight="1">
      <c r="B187" s="7" t="s">
        <v>28</v>
      </c>
      <c r="C187" s="6">
        <f>SUM(C188:C190)</f>
        <v>4162667</v>
      </c>
      <c r="D187" s="6">
        <f t="shared" ref="D187:N187" si="69">SUM(D188:D190)</f>
        <v>9176690</v>
      </c>
      <c r="E187" s="6">
        <f t="shared" si="69"/>
        <v>15799337</v>
      </c>
      <c r="F187" s="6">
        <f t="shared" si="69"/>
        <v>24257725</v>
      </c>
      <c r="G187" s="6">
        <f t="shared" si="69"/>
        <v>33073364</v>
      </c>
      <c r="H187" s="6">
        <f t="shared" si="69"/>
        <v>41404860</v>
      </c>
      <c r="I187" s="6">
        <f t="shared" si="69"/>
        <v>41404860</v>
      </c>
      <c r="J187" s="6">
        <f t="shared" si="69"/>
        <v>41404860</v>
      </c>
      <c r="K187" s="6">
        <f t="shared" si="69"/>
        <v>41404860</v>
      </c>
      <c r="L187" s="6">
        <f t="shared" si="69"/>
        <v>41404860</v>
      </c>
      <c r="M187" s="6">
        <f t="shared" si="69"/>
        <v>41404860</v>
      </c>
      <c r="N187" s="6">
        <f t="shared" si="69"/>
        <v>41404860</v>
      </c>
      <c r="O187" s="6">
        <f>SUM(O188:O190)</f>
        <v>41404860</v>
      </c>
    </row>
    <row r="188" spans="2:15" ht="15" customHeight="1">
      <c r="B188" s="4" t="s">
        <v>29</v>
      </c>
      <c r="C188" s="5">
        <f>SUM(C58:C58)</f>
        <v>757097</v>
      </c>
      <c r="D188" s="5">
        <f>SUM(C58:D58)</f>
        <v>1279779</v>
      </c>
      <c r="E188" s="5">
        <f>SUM(C58:E58)</f>
        <v>1933662</v>
      </c>
      <c r="F188" s="5">
        <f>SUM(C58:F58)</f>
        <v>2774521</v>
      </c>
      <c r="G188" s="5">
        <f>SUM(C58:G58)</f>
        <v>3446365</v>
      </c>
      <c r="H188" s="5">
        <f>SUM(C58:H58)</f>
        <v>3967904</v>
      </c>
      <c r="I188" s="5">
        <f>SUM(C58:I58)</f>
        <v>3967904</v>
      </c>
      <c r="J188" s="5">
        <f>SUM(C58:J58)</f>
        <v>3967904</v>
      </c>
      <c r="K188" s="5">
        <f>SUM(C58:K58)</f>
        <v>3967904</v>
      </c>
      <c r="L188" s="5">
        <f>SUM(C58:L58)</f>
        <v>3967904</v>
      </c>
      <c r="M188" s="5">
        <f>SUM(C58:M58)</f>
        <v>3967904</v>
      </c>
      <c r="N188" s="5">
        <f>SUM(C58:N58)</f>
        <v>3967904</v>
      </c>
      <c r="O188" s="5">
        <f t="shared" ref="O188:O190" si="70">N188</f>
        <v>3967904</v>
      </c>
    </row>
    <row r="189" spans="2:15" ht="15" customHeight="1">
      <c r="B189" s="4" t="s">
        <v>30</v>
      </c>
      <c r="C189" s="5">
        <f>SUM(C59:C59)</f>
        <v>2910695</v>
      </c>
      <c r="D189" s="5">
        <f>SUM(C59:D59)</f>
        <v>6590486</v>
      </c>
      <c r="E189" s="5">
        <f>SUM(C59:E59)</f>
        <v>11699571</v>
      </c>
      <c r="F189" s="5">
        <f>SUM(C59:F59)</f>
        <v>18122210</v>
      </c>
      <c r="G189" s="5">
        <f>SUM(C59:G59)</f>
        <v>24680525</v>
      </c>
      <c r="H189" s="5">
        <f>SUM(C59:H59)</f>
        <v>30881758</v>
      </c>
      <c r="I189" s="5">
        <f>SUM(C59:I59)</f>
        <v>30881758</v>
      </c>
      <c r="J189" s="5">
        <f>SUM(C59:J59)</f>
        <v>30881758</v>
      </c>
      <c r="K189" s="5">
        <f>SUM(C59:K59)</f>
        <v>30881758</v>
      </c>
      <c r="L189" s="5">
        <f>SUM(C59:L59)</f>
        <v>30881758</v>
      </c>
      <c r="M189" s="5">
        <f>SUM(C59:M59)</f>
        <v>30881758</v>
      </c>
      <c r="N189" s="5">
        <f>SUM(C59:N59)</f>
        <v>30881758</v>
      </c>
      <c r="O189" s="5">
        <f>N189</f>
        <v>30881758</v>
      </c>
    </row>
    <row r="190" spans="2:15" ht="15" customHeight="1">
      <c r="B190" s="4" t="s">
        <v>31</v>
      </c>
      <c r="C190" s="5">
        <f>SUM(C60:C60)</f>
        <v>494875</v>
      </c>
      <c r="D190" s="5">
        <f>SUM(C60:D60)</f>
        <v>1306425</v>
      </c>
      <c r="E190" s="5">
        <f>SUM(C60:E60)</f>
        <v>2166104</v>
      </c>
      <c r="F190" s="5">
        <f>SUM(C60:F60)</f>
        <v>3360994</v>
      </c>
      <c r="G190" s="5">
        <f>SUM(C60:G60)</f>
        <v>4946474</v>
      </c>
      <c r="H190" s="5">
        <f>SUM(C60:H60)</f>
        <v>6555198</v>
      </c>
      <c r="I190" s="5">
        <f>SUM(C60:I60)</f>
        <v>6555198</v>
      </c>
      <c r="J190" s="5">
        <f>SUM(C60:J60)</f>
        <v>6555198</v>
      </c>
      <c r="K190" s="5">
        <f>SUM(C60:K60)</f>
        <v>6555198</v>
      </c>
      <c r="L190" s="5">
        <f>SUM(C60:L60)</f>
        <v>6555198</v>
      </c>
      <c r="M190" s="5">
        <f>SUM(C60:M60)</f>
        <v>6555198</v>
      </c>
      <c r="N190" s="5">
        <f>SUM(C60:N60)</f>
        <v>6555198</v>
      </c>
      <c r="O190" s="5">
        <f t="shared" si="70"/>
        <v>6555198</v>
      </c>
    </row>
    <row r="191" spans="2:15" ht="15" customHeight="1">
      <c r="B191" s="16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2:15" ht="15" customHeight="1">
      <c r="B192" s="39" t="s">
        <v>60</v>
      </c>
      <c r="C192" s="29">
        <f>SUM(C193,C199)</f>
        <v>4652037.75</v>
      </c>
      <c r="D192" s="29">
        <f t="shared" ref="D192:N192" si="71">SUM(D193,D199)</f>
        <v>8813811.1699999999</v>
      </c>
      <c r="E192" s="29">
        <f t="shared" si="71"/>
        <v>16655190.24</v>
      </c>
      <c r="F192" s="29">
        <f t="shared" si="71"/>
        <v>30552379.109999999</v>
      </c>
      <c r="G192" s="29">
        <f t="shared" si="71"/>
        <v>45589803.119999997</v>
      </c>
      <c r="H192" s="29">
        <f t="shared" si="71"/>
        <v>55267112.329999998</v>
      </c>
      <c r="I192" s="29">
        <f t="shared" si="71"/>
        <v>55267112.329999998</v>
      </c>
      <c r="J192" s="29">
        <f t="shared" si="71"/>
        <v>55267112.329999998</v>
      </c>
      <c r="K192" s="29">
        <f t="shared" si="71"/>
        <v>55267112.329999998</v>
      </c>
      <c r="L192" s="29">
        <f t="shared" si="71"/>
        <v>55267112.329999998</v>
      </c>
      <c r="M192" s="29">
        <f t="shared" si="71"/>
        <v>55267112.329999998</v>
      </c>
      <c r="N192" s="29">
        <f t="shared" si="71"/>
        <v>55267112.329999998</v>
      </c>
      <c r="O192" s="29">
        <f>SUM(O193,O199)</f>
        <v>55267112.329999998</v>
      </c>
    </row>
    <row r="193" spans="2:15" ht="15" customHeight="1">
      <c r="B193" s="38" t="s">
        <v>61</v>
      </c>
      <c r="C193" s="27">
        <f>SUM(C194:C198)</f>
        <v>4652037.75</v>
      </c>
      <c r="D193" s="27">
        <f t="shared" ref="D193:O193" si="72">SUM(D194:D198)</f>
        <v>8813811.1699999999</v>
      </c>
      <c r="E193" s="27">
        <f t="shared" si="72"/>
        <v>16655190.24</v>
      </c>
      <c r="F193" s="27">
        <f t="shared" si="72"/>
        <v>30552379.109999999</v>
      </c>
      <c r="G193" s="27">
        <f t="shared" si="72"/>
        <v>45589803.119999997</v>
      </c>
      <c r="H193" s="27">
        <f t="shared" si="72"/>
        <v>55267112.329999998</v>
      </c>
      <c r="I193" s="27">
        <f t="shared" si="72"/>
        <v>55267112.329999998</v>
      </c>
      <c r="J193" s="27">
        <f t="shared" si="72"/>
        <v>55267112.329999998</v>
      </c>
      <c r="K193" s="27">
        <f t="shared" si="72"/>
        <v>55267112.329999998</v>
      </c>
      <c r="L193" s="27">
        <f t="shared" si="72"/>
        <v>55267112.329999998</v>
      </c>
      <c r="M193" s="27">
        <f t="shared" si="72"/>
        <v>55267112.329999998</v>
      </c>
      <c r="N193" s="27">
        <f t="shared" si="72"/>
        <v>55267112.329999998</v>
      </c>
      <c r="O193" s="27">
        <f t="shared" si="72"/>
        <v>55267112.329999998</v>
      </c>
    </row>
    <row r="194" spans="2:15" ht="15" customHeight="1">
      <c r="B194" s="4" t="s">
        <v>62</v>
      </c>
      <c r="C194" s="5">
        <f>SUM(C64:C64)</f>
        <v>64194</v>
      </c>
      <c r="D194" s="5">
        <f>SUM(C64:D64)</f>
        <v>127707</v>
      </c>
      <c r="E194" s="5">
        <f>SUM(C64:E64)</f>
        <v>191220</v>
      </c>
      <c r="F194" s="5">
        <f>SUM(C64:F64)</f>
        <v>4268474.7200000007</v>
      </c>
      <c r="G194" s="5">
        <f>SUM(C64:G64)</f>
        <v>4332468.2200000007</v>
      </c>
      <c r="H194" s="5">
        <f>SUM(C64:H64)</f>
        <v>4396706.2200000007</v>
      </c>
      <c r="I194" s="5">
        <f>SUM(C64:I64)</f>
        <v>4396706.2200000007</v>
      </c>
      <c r="J194" s="5">
        <f>SUM(C64:J64)</f>
        <v>4396706.2200000007</v>
      </c>
      <c r="K194" s="5">
        <f>SUM(C64:K64)</f>
        <v>4396706.2200000007</v>
      </c>
      <c r="L194" s="5">
        <f>SUM(C64:L64)</f>
        <v>4396706.2200000007</v>
      </c>
      <c r="M194" s="5">
        <f>SUM(C64:M64)</f>
        <v>4396706.2200000007</v>
      </c>
      <c r="N194" s="5">
        <f>SUM(C64:N64)</f>
        <v>4396706.2200000007</v>
      </c>
      <c r="O194" s="5">
        <f t="shared" ref="O194:O198" si="73">N194</f>
        <v>4396706.2200000007</v>
      </c>
    </row>
    <row r="195" spans="2:15" ht="15" customHeight="1">
      <c r="B195" s="4" t="s">
        <v>63</v>
      </c>
      <c r="C195" s="5">
        <f>SUM(C65:C65)</f>
        <v>0</v>
      </c>
      <c r="D195" s="5">
        <f>SUM(C65:D65)</f>
        <v>0</v>
      </c>
      <c r="E195" s="5">
        <f>SUM(C65:E65)</f>
        <v>0</v>
      </c>
      <c r="F195" s="5">
        <f>SUM(C65:F65)</f>
        <v>0</v>
      </c>
      <c r="G195" s="5">
        <f>SUM(C65:G65)</f>
        <v>0</v>
      </c>
      <c r="H195" s="5">
        <f>SUM(C65:H65)</f>
        <v>0</v>
      </c>
      <c r="I195" s="5">
        <f>SUM(C65:I65)</f>
        <v>0</v>
      </c>
      <c r="J195" s="5">
        <f>SUM(C65:J65)</f>
        <v>0</v>
      </c>
      <c r="K195" s="5">
        <f>SUM(C65:K65)</f>
        <v>0</v>
      </c>
      <c r="L195" s="5">
        <f>SUM(C65:L65)</f>
        <v>0</v>
      </c>
      <c r="M195" s="5">
        <f>SUM(C65:M65)</f>
        <v>0</v>
      </c>
      <c r="N195" s="5">
        <f>SUM(C65:N65)</f>
        <v>0</v>
      </c>
      <c r="O195" s="5">
        <f t="shared" si="73"/>
        <v>0</v>
      </c>
    </row>
    <row r="196" spans="2:15" ht="15" customHeight="1">
      <c r="B196" s="4" t="s">
        <v>64</v>
      </c>
      <c r="C196" s="5">
        <f>SUM(C66:C66)</f>
        <v>0</v>
      </c>
      <c r="D196" s="5">
        <f>SUM(C66:D66)</f>
        <v>0</v>
      </c>
      <c r="E196" s="5">
        <f>SUM(C66:E66)</f>
        <v>0</v>
      </c>
      <c r="F196" s="5">
        <f>SUM(C66:F66)</f>
        <v>0</v>
      </c>
      <c r="G196" s="5">
        <f>SUM(C66:G66)</f>
        <v>0</v>
      </c>
      <c r="H196" s="5">
        <f>SUM(C66:H66)</f>
        <v>0</v>
      </c>
      <c r="I196" s="5">
        <f>SUM(C66:I66)</f>
        <v>0</v>
      </c>
      <c r="J196" s="5">
        <f>SUM(C66:J66)</f>
        <v>0</v>
      </c>
      <c r="K196" s="5">
        <f>SUM(C66:K66)</f>
        <v>0</v>
      </c>
      <c r="L196" s="5">
        <f>SUM(C66:L66)</f>
        <v>0</v>
      </c>
      <c r="M196" s="5">
        <f>SUM(C66:M66)</f>
        <v>0</v>
      </c>
      <c r="N196" s="5">
        <f>SUM(C66:N66)</f>
        <v>0</v>
      </c>
      <c r="O196" s="5">
        <f t="shared" si="73"/>
        <v>0</v>
      </c>
    </row>
    <row r="197" spans="2:15" ht="15" customHeight="1">
      <c r="B197" s="4" t="s">
        <v>65</v>
      </c>
      <c r="C197" s="5">
        <f>SUM(C67:C67)</f>
        <v>3888497</v>
      </c>
      <c r="D197" s="5">
        <f>SUM(C67:D67)</f>
        <v>7271675</v>
      </c>
      <c r="E197" s="5">
        <f>SUM(C67:E67)</f>
        <v>10862312</v>
      </c>
      <c r="F197" s="5">
        <f>SUM(C67:F67)</f>
        <v>15418768</v>
      </c>
      <c r="G197" s="5">
        <f>SUM(C67:G67)</f>
        <v>25166174</v>
      </c>
      <c r="H197" s="5">
        <f>SUM(C67:H67)</f>
        <v>29338584</v>
      </c>
      <c r="I197" s="5">
        <f>SUM(C67:I67)</f>
        <v>29338584</v>
      </c>
      <c r="J197" s="5">
        <f>SUM(C67:J67)</f>
        <v>29338584</v>
      </c>
      <c r="K197" s="5">
        <f>SUM(C67:K67)</f>
        <v>29338584</v>
      </c>
      <c r="L197" s="5">
        <f>SUM(C67:L67)</f>
        <v>29338584</v>
      </c>
      <c r="M197" s="5">
        <f>SUM(C67:M67)</f>
        <v>29338584</v>
      </c>
      <c r="N197" s="5">
        <f>SUM(C67:N67)</f>
        <v>29338584</v>
      </c>
      <c r="O197" s="5">
        <f t="shared" si="73"/>
        <v>29338584</v>
      </c>
    </row>
    <row r="198" spans="2:15" ht="15" customHeight="1">
      <c r="B198" s="4" t="s">
        <v>66</v>
      </c>
      <c r="C198" s="5">
        <f>SUM(C68:C68)</f>
        <v>699346.75</v>
      </c>
      <c r="D198" s="5">
        <f>SUM(C68:D68)</f>
        <v>1414429.17</v>
      </c>
      <c r="E198" s="5">
        <f>SUM(C68:E68)</f>
        <v>5601658.2400000002</v>
      </c>
      <c r="F198" s="5">
        <f>SUM(C68:F68)</f>
        <v>10865136.390000001</v>
      </c>
      <c r="G198" s="5">
        <f>SUM(C68:G68)</f>
        <v>16091160.9</v>
      </c>
      <c r="H198" s="5">
        <f>SUM(C68:H68)</f>
        <v>21531822.109999999</v>
      </c>
      <c r="I198" s="5">
        <f>SUM(C68:I68)</f>
        <v>21531822.109999999</v>
      </c>
      <c r="J198" s="5">
        <f>SUM(C68:J68)</f>
        <v>21531822.109999999</v>
      </c>
      <c r="K198" s="5">
        <f>SUM(C68:K68)</f>
        <v>21531822.109999999</v>
      </c>
      <c r="L198" s="5">
        <f>SUM(C68:L68)</f>
        <v>21531822.109999999</v>
      </c>
      <c r="M198" s="5">
        <f>SUM(C68:M68)</f>
        <v>21531822.109999999</v>
      </c>
      <c r="N198" s="5">
        <f>SUM(C68:N68)</f>
        <v>21531822.109999999</v>
      </c>
      <c r="O198" s="5">
        <f t="shared" si="73"/>
        <v>21531822.109999999</v>
      </c>
    </row>
    <row r="199" spans="2:15" ht="15" customHeight="1">
      <c r="B199" s="7" t="s">
        <v>67</v>
      </c>
      <c r="C199" s="6">
        <f>C200</f>
        <v>0</v>
      </c>
      <c r="D199" s="6">
        <f t="shared" ref="D199:N199" si="74">D200</f>
        <v>0</v>
      </c>
      <c r="E199" s="6">
        <f t="shared" si="74"/>
        <v>0</v>
      </c>
      <c r="F199" s="6">
        <f t="shared" si="74"/>
        <v>0</v>
      </c>
      <c r="G199" s="6">
        <f t="shared" si="74"/>
        <v>0</v>
      </c>
      <c r="H199" s="6">
        <f t="shared" si="74"/>
        <v>0</v>
      </c>
      <c r="I199" s="6">
        <f t="shared" si="74"/>
        <v>0</v>
      </c>
      <c r="J199" s="6">
        <f t="shared" si="74"/>
        <v>0</v>
      </c>
      <c r="K199" s="6">
        <f t="shared" si="74"/>
        <v>0</v>
      </c>
      <c r="L199" s="6">
        <f t="shared" si="74"/>
        <v>0</v>
      </c>
      <c r="M199" s="6">
        <f t="shared" si="74"/>
        <v>0</v>
      </c>
      <c r="N199" s="6">
        <f t="shared" si="74"/>
        <v>0</v>
      </c>
      <c r="O199" s="6">
        <f>O200</f>
        <v>0</v>
      </c>
    </row>
    <row r="200" spans="2:15" ht="15" customHeight="1">
      <c r="B200" s="4" t="s">
        <v>68</v>
      </c>
      <c r="C200" s="5">
        <f>SUM(C70:C70)</f>
        <v>0</v>
      </c>
      <c r="D200" s="5">
        <f>SUM(C70:D70)</f>
        <v>0</v>
      </c>
      <c r="E200" s="5">
        <f>SUM(C70:E70)</f>
        <v>0</v>
      </c>
      <c r="F200" s="5">
        <f>SUM(C70:F70)</f>
        <v>0</v>
      </c>
      <c r="G200" s="5">
        <f>SUM(C70:G70)</f>
        <v>0</v>
      </c>
      <c r="H200" s="5">
        <f>SUM(C70:H70)</f>
        <v>0</v>
      </c>
      <c r="I200" s="5">
        <f>SUM(C70:I70)</f>
        <v>0</v>
      </c>
      <c r="J200" s="5">
        <f>SUM(C70:J70)</f>
        <v>0</v>
      </c>
      <c r="K200" s="5">
        <f>SUM(C70:K70)</f>
        <v>0</v>
      </c>
      <c r="L200" s="5">
        <f>SUM(C70:L70)</f>
        <v>0</v>
      </c>
      <c r="M200" s="5">
        <f>SUM(C70:M70)</f>
        <v>0</v>
      </c>
      <c r="N200" s="5">
        <f>SUM(C70:N70)</f>
        <v>0</v>
      </c>
      <c r="O200" s="5">
        <f>N200</f>
        <v>0</v>
      </c>
    </row>
    <row r="201" spans="2:15" ht="15" customHeight="1">
      <c r="B201" s="16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2:15" ht="15" customHeight="1">
      <c r="B202" s="39" t="s">
        <v>69</v>
      </c>
      <c r="C202" s="29">
        <f>SUM(C203,C210)</f>
        <v>116340754.47</v>
      </c>
      <c r="D202" s="29">
        <f t="shared" ref="D202:O202" si="75">SUM(D203,D210)</f>
        <v>169091030.03</v>
      </c>
      <c r="E202" s="29">
        <f t="shared" si="75"/>
        <v>274100271.71000004</v>
      </c>
      <c r="F202" s="29">
        <f t="shared" si="75"/>
        <v>396855651.00999999</v>
      </c>
      <c r="G202" s="29">
        <f t="shared" si="75"/>
        <v>593911392.35000002</v>
      </c>
      <c r="H202" s="29">
        <f t="shared" si="75"/>
        <v>702033990.32000005</v>
      </c>
      <c r="I202" s="29">
        <f t="shared" si="75"/>
        <v>702033990.32000005</v>
      </c>
      <c r="J202" s="29">
        <f t="shared" si="75"/>
        <v>702033990.32000005</v>
      </c>
      <c r="K202" s="29">
        <f t="shared" si="75"/>
        <v>702033990.32000005</v>
      </c>
      <c r="L202" s="29">
        <f t="shared" si="75"/>
        <v>702033990.32000005</v>
      </c>
      <c r="M202" s="29">
        <f t="shared" si="75"/>
        <v>702033990.32000005</v>
      </c>
      <c r="N202" s="29">
        <f t="shared" si="75"/>
        <v>702033990.32000005</v>
      </c>
      <c r="O202" s="29">
        <f t="shared" si="75"/>
        <v>702033990.32000005</v>
      </c>
    </row>
    <row r="203" spans="2:15" ht="15" customHeight="1">
      <c r="B203" s="38" t="s">
        <v>70</v>
      </c>
      <c r="C203" s="27">
        <f>SUM(C204:C209)</f>
        <v>116340754.47</v>
      </c>
      <c r="D203" s="27">
        <f t="shared" ref="D203:O203" si="76">SUM(D204:D209)</f>
        <v>169091030.03</v>
      </c>
      <c r="E203" s="27">
        <f t="shared" si="76"/>
        <v>274100271.71000004</v>
      </c>
      <c r="F203" s="27">
        <f t="shared" si="76"/>
        <v>396855651.00999999</v>
      </c>
      <c r="G203" s="27">
        <f t="shared" si="76"/>
        <v>593911392.35000002</v>
      </c>
      <c r="H203" s="27">
        <f t="shared" si="76"/>
        <v>702033990.32000005</v>
      </c>
      <c r="I203" s="27">
        <f t="shared" si="76"/>
        <v>702033990.32000005</v>
      </c>
      <c r="J203" s="27">
        <f t="shared" si="76"/>
        <v>702033990.32000005</v>
      </c>
      <c r="K203" s="27">
        <f t="shared" si="76"/>
        <v>702033990.32000005</v>
      </c>
      <c r="L203" s="27">
        <f t="shared" si="76"/>
        <v>702033990.32000005</v>
      </c>
      <c r="M203" s="27">
        <f t="shared" si="76"/>
        <v>702033990.32000005</v>
      </c>
      <c r="N203" s="27">
        <f t="shared" si="76"/>
        <v>702033990.32000005</v>
      </c>
      <c r="O203" s="27">
        <f t="shared" si="76"/>
        <v>702033990.32000005</v>
      </c>
    </row>
    <row r="204" spans="2:15" ht="15" customHeight="1">
      <c r="B204" s="4" t="s">
        <v>30</v>
      </c>
      <c r="C204" s="5">
        <f t="shared" ref="C204:C209" si="77">SUM(C74:C74)</f>
        <v>1319375</v>
      </c>
      <c r="D204" s="5">
        <f t="shared" ref="D204:D209" si="78">SUM(C74:D74)</f>
        <v>3021535</v>
      </c>
      <c r="E204" s="5">
        <f t="shared" ref="E204:E209" si="79">SUM(C74:E74)</f>
        <v>4751748</v>
      </c>
      <c r="F204" s="5">
        <f t="shared" ref="F204:F209" si="80">SUM(C74:F74)</f>
        <v>5460838.0099999998</v>
      </c>
      <c r="G204" s="5">
        <f t="shared" ref="G204:G209" si="81">SUM(C74:G74)</f>
        <v>9497768</v>
      </c>
      <c r="H204" s="5">
        <f t="shared" ref="H204:H209" si="82">SUM(C74:H74)</f>
        <v>10453398</v>
      </c>
      <c r="I204" s="5">
        <f t="shared" ref="I204:I209" si="83">SUM(C74:I74)</f>
        <v>10453398</v>
      </c>
      <c r="J204" s="5">
        <f t="shared" ref="J204:J209" si="84">SUM(C74:J74)</f>
        <v>10453398</v>
      </c>
      <c r="K204" s="5">
        <f t="shared" ref="K204:K209" si="85">SUM(C74:K74)</f>
        <v>10453398</v>
      </c>
      <c r="L204" s="5">
        <f t="shared" ref="L204:L209" si="86">SUM(C74:L74)</f>
        <v>10453398</v>
      </c>
      <c r="M204" s="5">
        <f t="shared" ref="M204:M209" si="87">SUM(C74:M74)</f>
        <v>10453398</v>
      </c>
      <c r="N204" s="5">
        <f t="shared" ref="N204:N209" si="88">SUM(C74:N74)</f>
        <v>10453398</v>
      </c>
      <c r="O204" s="5">
        <f t="shared" ref="O204:O209" si="89">N204</f>
        <v>10453398</v>
      </c>
    </row>
    <row r="205" spans="2:15" ht="15" customHeight="1">
      <c r="B205" s="4" t="s">
        <v>71</v>
      </c>
      <c r="C205" s="5">
        <f t="shared" si="77"/>
        <v>662150</v>
      </c>
      <c r="D205" s="5">
        <f t="shared" si="78"/>
        <v>1757775</v>
      </c>
      <c r="E205" s="5">
        <f t="shared" si="79"/>
        <v>2626400</v>
      </c>
      <c r="F205" s="5">
        <f t="shared" si="80"/>
        <v>4018000</v>
      </c>
      <c r="G205" s="5">
        <f t="shared" si="81"/>
        <v>4352000</v>
      </c>
      <c r="H205" s="5">
        <f t="shared" si="82"/>
        <v>4439500</v>
      </c>
      <c r="I205" s="5">
        <f t="shared" si="83"/>
        <v>4439500</v>
      </c>
      <c r="J205" s="5">
        <f t="shared" si="84"/>
        <v>4439500</v>
      </c>
      <c r="K205" s="5">
        <f t="shared" si="85"/>
        <v>4439500</v>
      </c>
      <c r="L205" s="5">
        <f t="shared" si="86"/>
        <v>4439500</v>
      </c>
      <c r="M205" s="5">
        <f t="shared" si="87"/>
        <v>4439500</v>
      </c>
      <c r="N205" s="5">
        <f t="shared" si="88"/>
        <v>4439500</v>
      </c>
      <c r="O205" s="5">
        <f t="shared" si="89"/>
        <v>4439500</v>
      </c>
    </row>
    <row r="206" spans="2:15" ht="15" customHeight="1">
      <c r="B206" s="4" t="s">
        <v>72</v>
      </c>
      <c r="C206" s="5">
        <f t="shared" si="77"/>
        <v>39333354.380000003</v>
      </c>
      <c r="D206" s="5">
        <f t="shared" si="78"/>
        <v>49094098.920000002</v>
      </c>
      <c r="E206" s="5">
        <f t="shared" si="79"/>
        <v>66180567.400000006</v>
      </c>
      <c r="F206" s="5">
        <f t="shared" si="80"/>
        <v>88737236.140000001</v>
      </c>
      <c r="G206" s="5">
        <f t="shared" si="81"/>
        <v>169173799.49000001</v>
      </c>
      <c r="H206" s="5">
        <f t="shared" si="82"/>
        <v>187227003.46000001</v>
      </c>
      <c r="I206" s="5">
        <f t="shared" si="83"/>
        <v>187227003.46000001</v>
      </c>
      <c r="J206" s="5">
        <f t="shared" si="84"/>
        <v>187227003.46000001</v>
      </c>
      <c r="K206" s="5">
        <f t="shared" si="85"/>
        <v>187227003.46000001</v>
      </c>
      <c r="L206" s="5">
        <f t="shared" si="86"/>
        <v>187227003.46000001</v>
      </c>
      <c r="M206" s="5">
        <f t="shared" si="87"/>
        <v>187227003.46000001</v>
      </c>
      <c r="N206" s="5">
        <f t="shared" si="88"/>
        <v>187227003.46000001</v>
      </c>
      <c r="O206" s="5">
        <f t="shared" si="89"/>
        <v>187227003.46000001</v>
      </c>
    </row>
    <row r="207" spans="2:15" ht="15" customHeight="1">
      <c r="B207" s="4" t="s">
        <v>73</v>
      </c>
      <c r="C207" s="5">
        <f t="shared" si="77"/>
        <v>104577</v>
      </c>
      <c r="D207" s="5">
        <f t="shared" si="78"/>
        <v>285778</v>
      </c>
      <c r="E207" s="5">
        <f t="shared" si="79"/>
        <v>351555</v>
      </c>
      <c r="F207" s="5">
        <f t="shared" si="80"/>
        <v>439967</v>
      </c>
      <c r="G207" s="5">
        <f t="shared" si="81"/>
        <v>489601</v>
      </c>
      <c r="H207" s="5">
        <f t="shared" si="82"/>
        <v>557278</v>
      </c>
      <c r="I207" s="5">
        <f t="shared" si="83"/>
        <v>557278</v>
      </c>
      <c r="J207" s="5">
        <f t="shared" si="84"/>
        <v>557278</v>
      </c>
      <c r="K207" s="5">
        <f t="shared" si="85"/>
        <v>557278</v>
      </c>
      <c r="L207" s="5">
        <f t="shared" si="86"/>
        <v>557278</v>
      </c>
      <c r="M207" s="5">
        <f t="shared" si="87"/>
        <v>557278</v>
      </c>
      <c r="N207" s="5">
        <f t="shared" si="88"/>
        <v>557278</v>
      </c>
      <c r="O207" s="5">
        <f t="shared" si="89"/>
        <v>557278</v>
      </c>
    </row>
    <row r="208" spans="2:15" ht="15" customHeight="1">
      <c r="B208" s="4" t="s">
        <v>74</v>
      </c>
      <c r="C208" s="5">
        <f t="shared" si="77"/>
        <v>17484101</v>
      </c>
      <c r="D208" s="5">
        <f t="shared" si="78"/>
        <v>40691877</v>
      </c>
      <c r="E208" s="5">
        <f t="shared" si="79"/>
        <v>55934732.200000003</v>
      </c>
      <c r="F208" s="5">
        <f t="shared" si="80"/>
        <v>70502561</v>
      </c>
      <c r="G208" s="5">
        <f t="shared" si="81"/>
        <v>92170956</v>
      </c>
      <c r="H208" s="5">
        <f t="shared" si="82"/>
        <v>108482043</v>
      </c>
      <c r="I208" s="5">
        <f t="shared" si="83"/>
        <v>108482043</v>
      </c>
      <c r="J208" s="5">
        <f t="shared" si="84"/>
        <v>108482043</v>
      </c>
      <c r="K208" s="5">
        <f t="shared" si="85"/>
        <v>108482043</v>
      </c>
      <c r="L208" s="5">
        <f t="shared" si="86"/>
        <v>108482043</v>
      </c>
      <c r="M208" s="5">
        <f t="shared" si="87"/>
        <v>108482043</v>
      </c>
      <c r="N208" s="5">
        <f t="shared" si="88"/>
        <v>108482043</v>
      </c>
      <c r="O208" s="5">
        <f t="shared" si="89"/>
        <v>108482043</v>
      </c>
    </row>
    <row r="209" spans="2:15" ht="15" customHeight="1">
      <c r="B209" s="4" t="s">
        <v>75</v>
      </c>
      <c r="C209" s="5">
        <f t="shared" si="77"/>
        <v>57437197.090000004</v>
      </c>
      <c r="D209" s="5">
        <f t="shared" si="78"/>
        <v>74239966.109999999</v>
      </c>
      <c r="E209" s="5">
        <f t="shared" si="79"/>
        <v>144255269.11000001</v>
      </c>
      <c r="F209" s="5">
        <f t="shared" si="80"/>
        <v>227697048.86000001</v>
      </c>
      <c r="G209" s="5">
        <f t="shared" si="81"/>
        <v>318227267.86000001</v>
      </c>
      <c r="H209" s="5">
        <f t="shared" si="82"/>
        <v>390874767.86000001</v>
      </c>
      <c r="I209" s="5">
        <f t="shared" si="83"/>
        <v>390874767.86000001</v>
      </c>
      <c r="J209" s="5">
        <f t="shared" si="84"/>
        <v>390874767.86000001</v>
      </c>
      <c r="K209" s="5">
        <f t="shared" si="85"/>
        <v>390874767.86000001</v>
      </c>
      <c r="L209" s="5">
        <f t="shared" si="86"/>
        <v>390874767.86000001</v>
      </c>
      <c r="M209" s="5">
        <f t="shared" si="87"/>
        <v>390874767.86000001</v>
      </c>
      <c r="N209" s="5">
        <f t="shared" si="88"/>
        <v>390874767.86000001</v>
      </c>
      <c r="O209" s="5">
        <f t="shared" si="89"/>
        <v>390874767.86000001</v>
      </c>
    </row>
    <row r="210" spans="2:15" ht="15" customHeight="1">
      <c r="B210" s="7" t="s">
        <v>76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f t="shared" ref="O210" si="90">SUM(C210:N210)</f>
        <v>0</v>
      </c>
    </row>
    <row r="211" spans="2:15" ht="15" customHeight="1">
      <c r="B211" s="16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2:15" ht="15" customHeight="1">
      <c r="B212" s="39" t="s">
        <v>77</v>
      </c>
      <c r="C212" s="29">
        <v>0</v>
      </c>
      <c r="D212" s="29">
        <v>0</v>
      </c>
      <c r="E212" s="29">
        <v>0</v>
      </c>
      <c r="F212" s="29">
        <v>0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f>N212</f>
        <v>0</v>
      </c>
    </row>
    <row r="213" spans="2:15" ht="15" customHeight="1">
      <c r="B213" s="17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</row>
    <row r="214" spans="2:15" ht="15" customHeight="1">
      <c r="B214" s="39" t="s">
        <v>78</v>
      </c>
      <c r="C214" s="29">
        <f>SUM(C215,C224,C241)</f>
        <v>1281719109.6400001</v>
      </c>
      <c r="D214" s="29">
        <f t="shared" ref="D214:O214" si="91">SUM(D215,D224,D241)</f>
        <v>2953855672.7699995</v>
      </c>
      <c r="E214" s="29">
        <f t="shared" si="91"/>
        <v>4781510698.8299999</v>
      </c>
      <c r="F214" s="29">
        <f t="shared" si="91"/>
        <v>7539569900</v>
      </c>
      <c r="G214" s="29">
        <f t="shared" si="91"/>
        <v>9446182742.7200012</v>
      </c>
      <c r="H214" s="29">
        <f t="shared" si="91"/>
        <v>11972400205.720001</v>
      </c>
      <c r="I214" s="29">
        <f t="shared" si="91"/>
        <v>11972400205.720001</v>
      </c>
      <c r="J214" s="29">
        <f t="shared" si="91"/>
        <v>11972400205.720001</v>
      </c>
      <c r="K214" s="29">
        <f t="shared" si="91"/>
        <v>11972400205.720001</v>
      </c>
      <c r="L214" s="29">
        <f t="shared" si="91"/>
        <v>11972400205.720001</v>
      </c>
      <c r="M214" s="29">
        <f t="shared" si="91"/>
        <v>11972400205.720001</v>
      </c>
      <c r="N214" s="29">
        <f t="shared" si="91"/>
        <v>11972400205.720001</v>
      </c>
      <c r="O214" s="29">
        <f t="shared" si="91"/>
        <v>11972400205.720001</v>
      </c>
    </row>
    <row r="215" spans="2:15" ht="15" customHeight="1">
      <c r="B215" s="38" t="s">
        <v>79</v>
      </c>
      <c r="C215" s="27">
        <f>SUM(C216:C223)</f>
        <v>834056817</v>
      </c>
      <c r="D215" s="27">
        <f t="shared" ref="D215:O215" si="92">SUM(D216:D223)</f>
        <v>1921848589.53</v>
      </c>
      <c r="E215" s="27">
        <f t="shared" si="92"/>
        <v>2611027773</v>
      </c>
      <c r="F215" s="27">
        <f t="shared" si="92"/>
        <v>3615521284</v>
      </c>
      <c r="G215" s="27">
        <f t="shared" si="92"/>
        <v>4687321230</v>
      </c>
      <c r="H215" s="27">
        <f t="shared" si="92"/>
        <v>5645329832</v>
      </c>
      <c r="I215" s="27">
        <f t="shared" si="92"/>
        <v>5645329832</v>
      </c>
      <c r="J215" s="27">
        <f t="shared" si="92"/>
        <v>5645329832</v>
      </c>
      <c r="K215" s="27">
        <f t="shared" si="92"/>
        <v>5645329832</v>
      </c>
      <c r="L215" s="27">
        <f t="shared" si="92"/>
        <v>5645329832</v>
      </c>
      <c r="M215" s="27">
        <f t="shared" si="92"/>
        <v>5645329832</v>
      </c>
      <c r="N215" s="27">
        <f t="shared" si="92"/>
        <v>5645329832</v>
      </c>
      <c r="O215" s="27">
        <f t="shared" si="92"/>
        <v>5645329832</v>
      </c>
    </row>
    <row r="216" spans="2:15" ht="15" customHeight="1">
      <c r="B216" s="4" t="s">
        <v>80</v>
      </c>
      <c r="C216" s="5">
        <f t="shared" ref="C216:C223" si="93">SUM(C86:C86)</f>
        <v>584379355</v>
      </c>
      <c r="D216" s="5">
        <f t="shared" ref="D216:D223" si="94">SUM(C86:D86)</f>
        <v>1349810172</v>
      </c>
      <c r="E216" s="5">
        <f t="shared" ref="E216:E223" si="95">SUM(C86:E86)</f>
        <v>1992302687</v>
      </c>
      <c r="F216" s="5">
        <f t="shared" ref="F216:F223" si="96">SUM(C86:F86)</f>
        <v>2650184392</v>
      </c>
      <c r="G216" s="5">
        <f t="shared" ref="G216:G223" si="97">SUM(C86:G86)</f>
        <v>3522179950</v>
      </c>
      <c r="H216" s="5">
        <f t="shared" ref="H216:H223" si="98">SUM(C86:H86)</f>
        <v>4267856450</v>
      </c>
      <c r="I216" s="5">
        <f t="shared" ref="I216:I223" si="99">SUM(C86:I86)</f>
        <v>4267856450</v>
      </c>
      <c r="J216" s="5">
        <f t="shared" ref="J216:J223" si="100">SUM(C86:J86)</f>
        <v>4267856450</v>
      </c>
      <c r="K216" s="5">
        <f t="shared" ref="K216:K223" si="101">SUM(C86:K86)</f>
        <v>4267856450</v>
      </c>
      <c r="L216" s="5">
        <f t="shared" ref="L216:L223" si="102">SUM(C86:L86)</f>
        <v>4267856450</v>
      </c>
      <c r="M216" s="5">
        <f t="shared" ref="M216:M223" si="103">SUM(C86:M86)</f>
        <v>4267856450</v>
      </c>
      <c r="N216" s="5">
        <f t="shared" ref="N216:N223" si="104">SUM(C86:N86)</f>
        <v>4267856450</v>
      </c>
      <c r="O216" s="5">
        <f t="shared" ref="O216:O223" si="105">N216</f>
        <v>4267856450</v>
      </c>
    </row>
    <row r="217" spans="2:15" ht="15" customHeight="1">
      <c r="B217" s="4" t="s">
        <v>81</v>
      </c>
      <c r="C217" s="5">
        <f t="shared" si="93"/>
        <v>34433420</v>
      </c>
      <c r="D217" s="5">
        <f t="shared" si="94"/>
        <v>75276976</v>
      </c>
      <c r="E217" s="5">
        <f t="shared" si="95"/>
        <v>110617419</v>
      </c>
      <c r="F217" s="5">
        <f t="shared" si="96"/>
        <v>147531917</v>
      </c>
      <c r="G217" s="5">
        <f t="shared" si="97"/>
        <v>147531917</v>
      </c>
      <c r="H217" s="5">
        <f t="shared" si="98"/>
        <v>230232671</v>
      </c>
      <c r="I217" s="5">
        <f t="shared" si="99"/>
        <v>230232671</v>
      </c>
      <c r="J217" s="5">
        <f t="shared" si="100"/>
        <v>230232671</v>
      </c>
      <c r="K217" s="5">
        <f t="shared" si="101"/>
        <v>230232671</v>
      </c>
      <c r="L217" s="5">
        <f t="shared" si="102"/>
        <v>230232671</v>
      </c>
      <c r="M217" s="5">
        <f t="shared" si="103"/>
        <v>230232671</v>
      </c>
      <c r="N217" s="5">
        <f t="shared" si="104"/>
        <v>230232671</v>
      </c>
      <c r="O217" s="5">
        <f t="shared" si="105"/>
        <v>230232671</v>
      </c>
    </row>
    <row r="218" spans="2:15" ht="15" customHeight="1">
      <c r="B218" s="4" t="s">
        <v>82</v>
      </c>
      <c r="C218" s="5">
        <f t="shared" si="93"/>
        <v>52202735</v>
      </c>
      <c r="D218" s="5">
        <f t="shared" si="94"/>
        <v>74013260</v>
      </c>
      <c r="E218" s="5">
        <f t="shared" si="95"/>
        <v>95823785</v>
      </c>
      <c r="F218" s="5">
        <f t="shared" si="96"/>
        <v>192278966</v>
      </c>
      <c r="G218" s="5">
        <f t="shared" si="97"/>
        <v>221699363</v>
      </c>
      <c r="H218" s="5">
        <f t="shared" si="98"/>
        <v>243509888</v>
      </c>
      <c r="I218" s="5">
        <f t="shared" si="99"/>
        <v>243509888</v>
      </c>
      <c r="J218" s="5">
        <f t="shared" si="100"/>
        <v>243509888</v>
      </c>
      <c r="K218" s="5">
        <f t="shared" si="101"/>
        <v>243509888</v>
      </c>
      <c r="L218" s="5">
        <f t="shared" si="102"/>
        <v>243509888</v>
      </c>
      <c r="M218" s="5">
        <f t="shared" si="103"/>
        <v>243509888</v>
      </c>
      <c r="N218" s="5">
        <f t="shared" si="104"/>
        <v>243509888</v>
      </c>
      <c r="O218" s="5">
        <f t="shared" si="105"/>
        <v>243509888</v>
      </c>
    </row>
    <row r="219" spans="2:15" ht="15" customHeight="1">
      <c r="B219" s="4" t="s">
        <v>83</v>
      </c>
      <c r="C219" s="5">
        <f t="shared" si="93"/>
        <v>23978473</v>
      </c>
      <c r="D219" s="5">
        <f t="shared" si="94"/>
        <v>192470861.53</v>
      </c>
      <c r="E219" s="5">
        <f t="shared" si="95"/>
        <v>58152145</v>
      </c>
      <c r="F219" s="5">
        <f t="shared" si="96"/>
        <v>114152126</v>
      </c>
      <c r="G219" s="5">
        <f t="shared" si="97"/>
        <v>144081023</v>
      </c>
      <c r="H219" s="5">
        <f t="shared" si="98"/>
        <v>144081023</v>
      </c>
      <c r="I219" s="5">
        <f t="shared" si="99"/>
        <v>144081023</v>
      </c>
      <c r="J219" s="5">
        <f t="shared" si="100"/>
        <v>144081023</v>
      </c>
      <c r="K219" s="5">
        <f t="shared" si="101"/>
        <v>144081023</v>
      </c>
      <c r="L219" s="5">
        <f t="shared" si="102"/>
        <v>144081023</v>
      </c>
      <c r="M219" s="5">
        <f t="shared" si="103"/>
        <v>144081023</v>
      </c>
      <c r="N219" s="5">
        <f t="shared" si="104"/>
        <v>144081023</v>
      </c>
      <c r="O219" s="5">
        <f t="shared" si="105"/>
        <v>144081023</v>
      </c>
    </row>
    <row r="220" spans="2:15" ht="15" customHeight="1">
      <c r="B220" s="4" t="s">
        <v>84</v>
      </c>
      <c r="C220" s="5">
        <f t="shared" si="93"/>
        <v>4487445</v>
      </c>
      <c r="D220" s="5">
        <f t="shared" si="94"/>
        <v>8974890</v>
      </c>
      <c r="E220" s="5">
        <f t="shared" si="95"/>
        <v>13462335</v>
      </c>
      <c r="F220" s="5">
        <f t="shared" si="96"/>
        <v>17949780</v>
      </c>
      <c r="G220" s="5">
        <f t="shared" si="97"/>
        <v>22437225</v>
      </c>
      <c r="H220" s="5">
        <f t="shared" si="98"/>
        <v>26924670</v>
      </c>
      <c r="I220" s="5">
        <f t="shared" si="99"/>
        <v>26924670</v>
      </c>
      <c r="J220" s="5">
        <f t="shared" si="100"/>
        <v>26924670</v>
      </c>
      <c r="K220" s="5">
        <f t="shared" si="101"/>
        <v>26924670</v>
      </c>
      <c r="L220" s="5">
        <f t="shared" si="102"/>
        <v>26924670</v>
      </c>
      <c r="M220" s="5">
        <f t="shared" si="103"/>
        <v>26924670</v>
      </c>
      <c r="N220" s="5">
        <f t="shared" si="104"/>
        <v>26924670</v>
      </c>
      <c r="O220" s="5">
        <f t="shared" si="105"/>
        <v>26924670</v>
      </c>
    </row>
    <row r="221" spans="2:15" ht="15" customHeight="1">
      <c r="B221" s="4" t="s">
        <v>85</v>
      </c>
      <c r="C221" s="5">
        <f t="shared" si="93"/>
        <v>5963220</v>
      </c>
      <c r="D221" s="5">
        <f t="shared" si="94"/>
        <v>8805982</v>
      </c>
      <c r="E221" s="5">
        <f t="shared" si="95"/>
        <v>14272126</v>
      </c>
      <c r="F221" s="5">
        <f t="shared" si="96"/>
        <v>16473479</v>
      </c>
      <c r="G221" s="5">
        <f t="shared" si="97"/>
        <v>21668771</v>
      </c>
      <c r="H221" s="5">
        <f t="shared" si="98"/>
        <v>24119679</v>
      </c>
      <c r="I221" s="5">
        <f t="shared" si="99"/>
        <v>24119679</v>
      </c>
      <c r="J221" s="5">
        <f t="shared" si="100"/>
        <v>24119679</v>
      </c>
      <c r="K221" s="5">
        <f t="shared" si="101"/>
        <v>24119679</v>
      </c>
      <c r="L221" s="5">
        <f t="shared" si="102"/>
        <v>24119679</v>
      </c>
      <c r="M221" s="5">
        <f t="shared" si="103"/>
        <v>24119679</v>
      </c>
      <c r="N221" s="5">
        <f t="shared" si="104"/>
        <v>24119679</v>
      </c>
      <c r="O221" s="5">
        <f t="shared" si="105"/>
        <v>24119679</v>
      </c>
    </row>
    <row r="222" spans="2:15" ht="15" customHeight="1">
      <c r="B222" s="4" t="s">
        <v>86</v>
      </c>
      <c r="C222" s="5">
        <f t="shared" si="93"/>
        <v>27742931</v>
      </c>
      <c r="D222" s="5">
        <f t="shared" si="94"/>
        <v>56041997</v>
      </c>
      <c r="E222" s="5">
        <f t="shared" si="95"/>
        <v>86419938</v>
      </c>
      <c r="F222" s="5">
        <f t="shared" si="96"/>
        <v>113203016</v>
      </c>
      <c r="G222" s="5">
        <f t="shared" si="97"/>
        <v>146391387</v>
      </c>
      <c r="H222" s="5">
        <f t="shared" si="98"/>
        <v>178789458</v>
      </c>
      <c r="I222" s="5">
        <f t="shared" si="99"/>
        <v>178789458</v>
      </c>
      <c r="J222" s="5">
        <f t="shared" si="100"/>
        <v>178789458</v>
      </c>
      <c r="K222" s="5">
        <f t="shared" si="101"/>
        <v>178789458</v>
      </c>
      <c r="L222" s="5">
        <f t="shared" si="102"/>
        <v>178789458</v>
      </c>
      <c r="M222" s="5">
        <f t="shared" si="103"/>
        <v>178789458</v>
      </c>
      <c r="N222" s="5">
        <f t="shared" si="104"/>
        <v>178789458</v>
      </c>
      <c r="O222" s="5">
        <f t="shared" si="105"/>
        <v>178789458</v>
      </c>
    </row>
    <row r="223" spans="2:15" ht="15" customHeight="1">
      <c r="B223" s="4" t="s">
        <v>87</v>
      </c>
      <c r="C223" s="5">
        <f t="shared" si="93"/>
        <v>100869238</v>
      </c>
      <c r="D223" s="5">
        <f t="shared" si="94"/>
        <v>156454451</v>
      </c>
      <c r="E223" s="5">
        <f t="shared" si="95"/>
        <v>239977338</v>
      </c>
      <c r="F223" s="5">
        <f t="shared" si="96"/>
        <v>363747608</v>
      </c>
      <c r="G223" s="5">
        <f t="shared" si="97"/>
        <v>461331594</v>
      </c>
      <c r="H223" s="5">
        <f t="shared" si="98"/>
        <v>529815993</v>
      </c>
      <c r="I223" s="5">
        <f t="shared" si="99"/>
        <v>529815993</v>
      </c>
      <c r="J223" s="5">
        <f t="shared" si="100"/>
        <v>529815993</v>
      </c>
      <c r="K223" s="5">
        <f t="shared" si="101"/>
        <v>529815993</v>
      </c>
      <c r="L223" s="5">
        <f t="shared" si="102"/>
        <v>529815993</v>
      </c>
      <c r="M223" s="5">
        <f t="shared" si="103"/>
        <v>529815993</v>
      </c>
      <c r="N223" s="5">
        <f t="shared" si="104"/>
        <v>529815993</v>
      </c>
      <c r="O223" s="5">
        <f t="shared" si="105"/>
        <v>529815993</v>
      </c>
    </row>
    <row r="224" spans="2:15" ht="15" customHeight="1">
      <c r="B224" s="7" t="s">
        <v>88</v>
      </c>
      <c r="C224" s="6">
        <f>SUM(C225:C227,C230:C231,C236,C239:C240)</f>
        <v>416727177</v>
      </c>
      <c r="D224" s="6">
        <f t="shared" ref="D224:M224" si="106">SUM(D225:D227,D230:D231,D236,D239:D240)</f>
        <v>835901430</v>
      </c>
      <c r="E224" s="6">
        <f t="shared" si="106"/>
        <v>1672317216.8399999</v>
      </c>
      <c r="F224" s="6">
        <f t="shared" si="106"/>
        <v>2901834490.9300003</v>
      </c>
      <c r="G224" s="6">
        <f t="shared" si="106"/>
        <v>3293993431.0100002</v>
      </c>
      <c r="H224" s="6">
        <f t="shared" si="106"/>
        <v>4562138757.8800011</v>
      </c>
      <c r="I224" s="6">
        <f t="shared" si="106"/>
        <v>4562138757.8800011</v>
      </c>
      <c r="J224" s="6">
        <f t="shared" si="106"/>
        <v>4562138757.8800011</v>
      </c>
      <c r="K224" s="6">
        <f t="shared" si="106"/>
        <v>4562138757.8800011</v>
      </c>
      <c r="L224" s="6">
        <f t="shared" si="106"/>
        <v>4562138757.8800011</v>
      </c>
      <c r="M224" s="6">
        <f t="shared" si="106"/>
        <v>4562138757.8800011</v>
      </c>
      <c r="N224" s="6">
        <f>SUM(N225:N227,N230:N231,N236,N239:N240)</f>
        <v>4562138757.8800011</v>
      </c>
      <c r="O224" s="6">
        <f>SUM(O225:O227,O230:O231,O236,O239:O240)</f>
        <v>4562138757.8800011</v>
      </c>
    </row>
    <row r="225" spans="2:15" ht="15" customHeight="1">
      <c r="B225" s="4" t="s">
        <v>89</v>
      </c>
      <c r="C225" s="5">
        <f>SUM(C95:C95)</f>
        <v>15082237</v>
      </c>
      <c r="D225" s="5">
        <f>SUM(C95:D95)</f>
        <v>24320482</v>
      </c>
      <c r="E225" s="5">
        <f>SUM(C95:E95)</f>
        <v>433883662.83999997</v>
      </c>
      <c r="F225" s="5">
        <f>SUM(C95:F95)</f>
        <v>1281953593.5899999</v>
      </c>
      <c r="G225" s="5">
        <f>SUM(C95:G95)</f>
        <v>1291191838.5899999</v>
      </c>
      <c r="H225" s="5">
        <f>SUM(C95:H95)</f>
        <v>2152252418.46</v>
      </c>
      <c r="I225" s="5">
        <f>SUM(C95:I95)</f>
        <v>2152252418.46</v>
      </c>
      <c r="J225" s="5">
        <f>SUM(C95:J95)</f>
        <v>2152252418.46</v>
      </c>
      <c r="K225" s="5">
        <f>SUM(C95:K95)</f>
        <v>2152252418.46</v>
      </c>
      <c r="L225" s="5">
        <f>SUM(C95:L95)</f>
        <v>2152252418.46</v>
      </c>
      <c r="M225" s="5">
        <f>SUM(C95:M95)</f>
        <v>2152252418.46</v>
      </c>
      <c r="N225" s="5">
        <f>SUM(C95:N95)</f>
        <v>2152252418.46</v>
      </c>
      <c r="O225" s="5">
        <f>N225</f>
        <v>2152252418.46</v>
      </c>
    </row>
    <row r="226" spans="2:15" ht="15" customHeight="1">
      <c r="B226" s="4" t="s">
        <v>90</v>
      </c>
      <c r="C226" s="5">
        <f>SUM(C96:C96)</f>
        <v>137680865</v>
      </c>
      <c r="D226" s="5">
        <f>SUM(C96:D96)</f>
        <v>260581468</v>
      </c>
      <c r="E226" s="5">
        <f>SUM(C96:E96)</f>
        <v>413884623</v>
      </c>
      <c r="F226" s="5">
        <f>SUM(C96:F96)</f>
        <v>522336634</v>
      </c>
      <c r="G226" s="5">
        <f>SUM(C96:G96)</f>
        <v>649493631</v>
      </c>
      <c r="H226" s="5">
        <f>SUM(C96:H96)</f>
        <v>783441389</v>
      </c>
      <c r="I226" s="5">
        <f>SUM(C96:I96)</f>
        <v>783441389</v>
      </c>
      <c r="J226" s="5">
        <f>SUM(C96:J96)</f>
        <v>783441389</v>
      </c>
      <c r="K226" s="5">
        <f>SUM(C96:K96)</f>
        <v>783441389</v>
      </c>
      <c r="L226" s="5">
        <f>SUM(C96:L96)</f>
        <v>783441389</v>
      </c>
      <c r="M226" s="5">
        <f>SUM(C96:M96)</f>
        <v>783441389</v>
      </c>
      <c r="N226" s="5">
        <f>SUM(C96:N96)</f>
        <v>783441389</v>
      </c>
      <c r="O226" s="5">
        <f>N226</f>
        <v>783441389</v>
      </c>
    </row>
    <row r="227" spans="2:15" ht="15" customHeight="1">
      <c r="B227" s="4" t="s">
        <v>91</v>
      </c>
      <c r="C227" s="5">
        <f>SUM(C228:C229)</f>
        <v>77788205</v>
      </c>
      <c r="D227" s="5">
        <f t="shared" ref="D227:N227" si="107">SUM(D228:D229)</f>
        <v>155576410</v>
      </c>
      <c r="E227" s="5">
        <f t="shared" si="107"/>
        <v>233364615</v>
      </c>
      <c r="F227" s="5">
        <f t="shared" si="107"/>
        <v>311152820</v>
      </c>
      <c r="G227" s="5">
        <f t="shared" si="107"/>
        <v>388941025</v>
      </c>
      <c r="H227" s="5">
        <f t="shared" si="107"/>
        <v>466729230</v>
      </c>
      <c r="I227" s="5">
        <f t="shared" si="107"/>
        <v>466729230</v>
      </c>
      <c r="J227" s="5">
        <f t="shared" si="107"/>
        <v>466729230</v>
      </c>
      <c r="K227" s="5">
        <f t="shared" si="107"/>
        <v>466729230</v>
      </c>
      <c r="L227" s="5">
        <f t="shared" si="107"/>
        <v>466729230</v>
      </c>
      <c r="M227" s="5">
        <f t="shared" si="107"/>
        <v>466729230</v>
      </c>
      <c r="N227" s="5">
        <f t="shared" si="107"/>
        <v>466729230</v>
      </c>
      <c r="O227" s="5">
        <f>SUM(O228:O229)</f>
        <v>466729230</v>
      </c>
    </row>
    <row r="228" spans="2:15" ht="15" customHeight="1">
      <c r="B228" s="8" t="s">
        <v>92</v>
      </c>
      <c r="C228" s="5">
        <f>SUM(C98:C98)</f>
        <v>9429060</v>
      </c>
      <c r="D228" s="5">
        <f>SUM(C98:D98)</f>
        <v>18858120</v>
      </c>
      <c r="E228" s="5">
        <f>SUM(C98:E98)</f>
        <v>28287180</v>
      </c>
      <c r="F228" s="5">
        <f>SUM(C98:F98)</f>
        <v>37716240</v>
      </c>
      <c r="G228" s="5">
        <f>SUM(C98:G98)</f>
        <v>47145300</v>
      </c>
      <c r="H228" s="5">
        <f>SUM(C98:H98)</f>
        <v>56574360</v>
      </c>
      <c r="I228" s="5">
        <f>SUM(C98:I98)</f>
        <v>56574360</v>
      </c>
      <c r="J228" s="5">
        <f>SUM(C98:J98)</f>
        <v>56574360</v>
      </c>
      <c r="K228" s="5">
        <f>SUM(C98:K98)</f>
        <v>56574360</v>
      </c>
      <c r="L228" s="5">
        <f>SUM(C98:L98)</f>
        <v>56574360</v>
      </c>
      <c r="M228" s="5">
        <f>SUM(C98:M98)</f>
        <v>56574360</v>
      </c>
      <c r="N228" s="5">
        <f>SUM(C98:N98)</f>
        <v>56574360</v>
      </c>
      <c r="O228" s="5">
        <f t="shared" ref="O228:O230" si="108">N228</f>
        <v>56574360</v>
      </c>
    </row>
    <row r="229" spans="2:15" ht="15" customHeight="1">
      <c r="B229" s="8" t="s">
        <v>93</v>
      </c>
      <c r="C229" s="5">
        <f>SUM(C99:C99)</f>
        <v>68359145</v>
      </c>
      <c r="D229" s="5">
        <f>SUM(C99:D99)</f>
        <v>136718290</v>
      </c>
      <c r="E229" s="5">
        <f>SUM(C99:E99)</f>
        <v>205077435</v>
      </c>
      <c r="F229" s="5">
        <f>SUM(C99:F99)</f>
        <v>273436580</v>
      </c>
      <c r="G229" s="5">
        <f>SUM(C99:G99)</f>
        <v>341795725</v>
      </c>
      <c r="H229" s="5">
        <f>SUM(C99:H99)</f>
        <v>410154870</v>
      </c>
      <c r="I229" s="5">
        <f>SUM(C99:I99)</f>
        <v>410154870</v>
      </c>
      <c r="J229" s="5">
        <f>SUM(C99:J99)</f>
        <v>410154870</v>
      </c>
      <c r="K229" s="5">
        <f>SUM(C99:K99)</f>
        <v>410154870</v>
      </c>
      <c r="L229" s="5">
        <f>SUM(C99:L99)</f>
        <v>410154870</v>
      </c>
      <c r="M229" s="5">
        <f>SUM(C99:M99)</f>
        <v>410154870</v>
      </c>
      <c r="N229" s="5">
        <f>SUM(C99:N99)</f>
        <v>410154870</v>
      </c>
      <c r="O229" s="5">
        <f t="shared" si="108"/>
        <v>410154870</v>
      </c>
    </row>
    <row r="230" spans="2:15" ht="15" customHeight="1">
      <c r="B230" s="4" t="s">
        <v>94</v>
      </c>
      <c r="C230" s="5">
        <f>SUM(C100:C100)</f>
        <v>82539208</v>
      </c>
      <c r="D230" s="5">
        <f>SUM(C100:D100)</f>
        <v>165078416</v>
      </c>
      <c r="E230" s="5">
        <f>SUM(C100:E100)</f>
        <v>247617624</v>
      </c>
      <c r="F230" s="5">
        <f>SUM(C100:F100)</f>
        <v>330156832</v>
      </c>
      <c r="G230" s="5">
        <f>SUM(C100:G100)</f>
        <v>412696040</v>
      </c>
      <c r="H230" s="5">
        <f>SUM(C100:H100)</f>
        <v>495235248</v>
      </c>
      <c r="I230" s="5">
        <f>SUM(C100:I100)</f>
        <v>495235248</v>
      </c>
      <c r="J230" s="5">
        <f>SUM(C100:J100)</f>
        <v>495235248</v>
      </c>
      <c r="K230" s="5">
        <f>SUM(C100:K100)</f>
        <v>495235248</v>
      </c>
      <c r="L230" s="5">
        <f>SUM(C100:L100)</f>
        <v>495235248</v>
      </c>
      <c r="M230" s="5">
        <f>SUM(C100:M100)</f>
        <v>495235248</v>
      </c>
      <c r="N230" s="5">
        <f>SUM(C100:N100)</f>
        <v>495235248</v>
      </c>
      <c r="O230" s="5">
        <f t="shared" si="108"/>
        <v>495235248</v>
      </c>
    </row>
    <row r="231" spans="2:15" ht="15" customHeight="1">
      <c r="B231" s="4" t="s">
        <v>95</v>
      </c>
      <c r="C231" s="5">
        <f>SUM(C232:C235)</f>
        <v>40173834</v>
      </c>
      <c r="D231" s="5">
        <f t="shared" ref="D231:O231" si="109">SUM(D232:D235)</f>
        <v>107130226</v>
      </c>
      <c r="E231" s="5">
        <f t="shared" si="109"/>
        <v>160695339</v>
      </c>
      <c r="F231" s="5">
        <f t="shared" si="109"/>
        <v>214126610.03000003</v>
      </c>
      <c r="G231" s="5">
        <f t="shared" si="109"/>
        <v>267691723.03000003</v>
      </c>
      <c r="H231" s="5">
        <f t="shared" si="109"/>
        <v>321256836.03000003</v>
      </c>
      <c r="I231" s="5">
        <f t="shared" si="109"/>
        <v>321256836.03000003</v>
      </c>
      <c r="J231" s="5">
        <f t="shared" si="109"/>
        <v>321256836.03000003</v>
      </c>
      <c r="K231" s="5">
        <f t="shared" si="109"/>
        <v>321256836.03000003</v>
      </c>
      <c r="L231" s="5">
        <f t="shared" si="109"/>
        <v>321256836.03000003</v>
      </c>
      <c r="M231" s="5">
        <f t="shared" si="109"/>
        <v>321256836.03000003</v>
      </c>
      <c r="N231" s="5">
        <f t="shared" si="109"/>
        <v>321256836.03000003</v>
      </c>
      <c r="O231" s="5">
        <f t="shared" si="109"/>
        <v>321256836.03000003</v>
      </c>
    </row>
    <row r="232" spans="2:15" ht="15" customHeight="1">
      <c r="B232" s="8" t="s">
        <v>96</v>
      </c>
      <c r="C232" s="5">
        <f>SUM(C102:C102)</f>
        <v>9909581</v>
      </c>
      <c r="D232" s="5">
        <f>SUM(C102:D102)</f>
        <v>19819162</v>
      </c>
      <c r="E232" s="5">
        <f>SUM(C102:E102)</f>
        <v>29728743</v>
      </c>
      <c r="F232" s="5">
        <f>SUM(C102:F102)</f>
        <v>39638324</v>
      </c>
      <c r="G232" s="5">
        <f>SUM(C102:G102)</f>
        <v>49547905</v>
      </c>
      <c r="H232" s="5">
        <f>SUM(C102:H102)</f>
        <v>59457486</v>
      </c>
      <c r="I232" s="5">
        <f>SUM(C102:I102)</f>
        <v>59457486</v>
      </c>
      <c r="J232" s="5">
        <f>SUM(C102:J102)</f>
        <v>59457486</v>
      </c>
      <c r="K232" s="5">
        <f>SUM(C102:K102)</f>
        <v>59457486</v>
      </c>
      <c r="L232" s="5">
        <f>SUM(C102:L102)</f>
        <v>59457486</v>
      </c>
      <c r="M232" s="5">
        <f>SUM(C102:M102)</f>
        <v>59457486</v>
      </c>
      <c r="N232" s="5">
        <f>SUM(C102:N102)</f>
        <v>59457486</v>
      </c>
      <c r="O232" s="5">
        <f t="shared" ref="O232:O235" si="110">N232</f>
        <v>59457486</v>
      </c>
    </row>
    <row r="233" spans="2:15" ht="15" customHeight="1">
      <c r="B233" s="8" t="s">
        <v>97</v>
      </c>
      <c r="C233" s="5">
        <f>SUM(C103:C103)</f>
        <v>19064808</v>
      </c>
      <c r="D233" s="5">
        <f>SUM(C103:D103)</f>
        <v>55001148</v>
      </c>
      <c r="E233" s="5">
        <f>SUM(C103:E103)</f>
        <v>82501722</v>
      </c>
      <c r="F233" s="5">
        <f>SUM(C103:F103)</f>
        <v>109972494.05</v>
      </c>
      <c r="G233" s="5">
        <f>SUM(C103:G103)</f>
        <v>137473068.05000001</v>
      </c>
      <c r="H233" s="5">
        <f>SUM(C103:H103)</f>
        <v>164973642.05000001</v>
      </c>
      <c r="I233" s="5">
        <f>SUM(C103:I103)</f>
        <v>164973642.05000001</v>
      </c>
      <c r="J233" s="5">
        <f>SUM(C103:J103)</f>
        <v>164973642.05000001</v>
      </c>
      <c r="K233" s="5">
        <f>SUM(C103:K103)</f>
        <v>164973642.05000001</v>
      </c>
      <c r="L233" s="5">
        <f>SUM(C103:L103)</f>
        <v>164973642.05000001</v>
      </c>
      <c r="M233" s="5">
        <f>SUM(C103:M103)</f>
        <v>164973642.05000001</v>
      </c>
      <c r="N233" s="5">
        <f>SUM(C103:N103)</f>
        <v>164973642.05000001</v>
      </c>
      <c r="O233" s="5">
        <f t="shared" si="110"/>
        <v>164973642.05000001</v>
      </c>
    </row>
    <row r="234" spans="2:15" ht="15" customHeight="1">
      <c r="B234" s="8" t="s">
        <v>98</v>
      </c>
      <c r="C234" s="5">
        <f>SUM(C104:C104)</f>
        <v>467367</v>
      </c>
      <c r="D234" s="5">
        <f>SUM(C104:D104)</f>
        <v>1348334</v>
      </c>
      <c r="E234" s="5">
        <f>SUM(C104:E104)</f>
        <v>2022501</v>
      </c>
      <c r="F234" s="5">
        <f>SUM(C104:F104)</f>
        <v>2677826.12</v>
      </c>
      <c r="G234" s="5">
        <f>SUM(C104:G104)</f>
        <v>3351993.12</v>
      </c>
      <c r="H234" s="5">
        <f>SUM(C104:H104)</f>
        <v>4026160.12</v>
      </c>
      <c r="I234" s="5">
        <f>SUM(C104:I104)</f>
        <v>4026160.12</v>
      </c>
      <c r="J234" s="5">
        <f>SUM(C104:J104)</f>
        <v>4026160.12</v>
      </c>
      <c r="K234" s="5">
        <f>SUM(C104:K104)</f>
        <v>4026160.12</v>
      </c>
      <c r="L234" s="5">
        <f>SUM(C104:L104)</f>
        <v>4026160.12</v>
      </c>
      <c r="M234" s="5">
        <f>SUM(C104:M104)</f>
        <v>4026160.12</v>
      </c>
      <c r="N234" s="5">
        <f>SUM(C104:N104)</f>
        <v>4026160.12</v>
      </c>
      <c r="O234" s="5">
        <f t="shared" si="110"/>
        <v>4026160.12</v>
      </c>
    </row>
    <row r="235" spans="2:15" ht="15" customHeight="1">
      <c r="B235" s="8" t="s">
        <v>99</v>
      </c>
      <c r="C235" s="5">
        <f>SUM(C105:C105)</f>
        <v>10732078</v>
      </c>
      <c r="D235" s="5">
        <f>SUM(C105:D105)</f>
        <v>30961582</v>
      </c>
      <c r="E235" s="5">
        <f>SUM(C105:E105)</f>
        <v>46442373</v>
      </c>
      <c r="F235" s="5">
        <f>SUM(C105:F105)</f>
        <v>61837965.859999999</v>
      </c>
      <c r="G235" s="5">
        <f>SUM(C105:G105)</f>
        <v>77318756.859999999</v>
      </c>
      <c r="H235" s="5">
        <f>SUM(C105:H105)</f>
        <v>92799547.859999999</v>
      </c>
      <c r="I235" s="5">
        <f>SUM(C105:I105)</f>
        <v>92799547.859999999</v>
      </c>
      <c r="J235" s="5">
        <f>SUM(C105:J105)</f>
        <v>92799547.859999999</v>
      </c>
      <c r="K235" s="5">
        <f>SUM(C105:K105)</f>
        <v>92799547.859999999</v>
      </c>
      <c r="L235" s="5">
        <f>SUM(C105:L105)</f>
        <v>92799547.859999999</v>
      </c>
      <c r="M235" s="5">
        <f>SUM(C105:M105)</f>
        <v>92799547.859999999</v>
      </c>
      <c r="N235" s="5">
        <f>SUM(C105:N105)</f>
        <v>92799547.859999999</v>
      </c>
      <c r="O235" s="5">
        <f t="shared" si="110"/>
        <v>92799547.859999999</v>
      </c>
    </row>
    <row r="236" spans="2:15" ht="15" customHeight="1">
      <c r="B236" s="4" t="s">
        <v>100</v>
      </c>
      <c r="C236" s="5">
        <f>SUM(C237:C238)</f>
        <v>14923070</v>
      </c>
      <c r="D236" s="5">
        <f t="shared" ref="D236:O236" si="111">SUM(D237:D238)</f>
        <v>26134912</v>
      </c>
      <c r="E236" s="5">
        <f t="shared" si="111"/>
        <v>37297888</v>
      </c>
      <c r="F236" s="5">
        <f t="shared" si="111"/>
        <v>48012172</v>
      </c>
      <c r="G236" s="5">
        <f t="shared" si="111"/>
        <v>59013907</v>
      </c>
      <c r="H236" s="5">
        <f t="shared" si="111"/>
        <v>69718612</v>
      </c>
      <c r="I236" s="5">
        <f t="shared" si="111"/>
        <v>69718612</v>
      </c>
      <c r="J236" s="5">
        <f t="shared" si="111"/>
        <v>69718612</v>
      </c>
      <c r="K236" s="5">
        <f t="shared" si="111"/>
        <v>69718612</v>
      </c>
      <c r="L236" s="5">
        <f t="shared" si="111"/>
        <v>69718612</v>
      </c>
      <c r="M236" s="5">
        <f t="shared" si="111"/>
        <v>69718612</v>
      </c>
      <c r="N236" s="5">
        <f t="shared" si="111"/>
        <v>69718612</v>
      </c>
      <c r="O236" s="5">
        <f t="shared" si="111"/>
        <v>69718612</v>
      </c>
    </row>
    <row r="237" spans="2:15" ht="15" customHeight="1">
      <c r="B237" s="8" t="s">
        <v>101</v>
      </c>
      <c r="C237" s="5">
        <f>SUM(C107:C107)</f>
        <v>10473203</v>
      </c>
      <c r="D237" s="5">
        <f>SUM(C107:D107)</f>
        <v>17812781</v>
      </c>
      <c r="E237" s="5">
        <f>SUM(C107:E107)</f>
        <v>25152359</v>
      </c>
      <c r="F237" s="5">
        <f>SUM(C107:F107)</f>
        <v>32491937</v>
      </c>
      <c r="G237" s="5">
        <f>SUM(C107:G107)</f>
        <v>39831515</v>
      </c>
      <c r="H237" s="5">
        <f>SUM(C107:H107)</f>
        <v>47171093</v>
      </c>
      <c r="I237" s="5">
        <f>SUM(C107:I107)</f>
        <v>47171093</v>
      </c>
      <c r="J237" s="5">
        <f>SUM(C107:J107)</f>
        <v>47171093</v>
      </c>
      <c r="K237" s="5">
        <f>SUM(C107:K107)</f>
        <v>47171093</v>
      </c>
      <c r="L237" s="5">
        <f>SUM(C107:L107)</f>
        <v>47171093</v>
      </c>
      <c r="M237" s="5">
        <f>SUM(C107:M107)</f>
        <v>47171093</v>
      </c>
      <c r="N237" s="5">
        <f>SUM(C107:N107)</f>
        <v>47171093</v>
      </c>
      <c r="O237" s="5">
        <f t="shared" ref="O237:O240" si="112">N237</f>
        <v>47171093</v>
      </c>
    </row>
    <row r="238" spans="2:15" ht="15" customHeight="1">
      <c r="B238" s="8" t="s">
        <v>102</v>
      </c>
      <c r="C238" s="5">
        <f>SUM(C108:C108)</f>
        <v>4449867</v>
      </c>
      <c r="D238" s="5">
        <f>SUM(C108:D108)</f>
        <v>8322131</v>
      </c>
      <c r="E238" s="5">
        <f>SUM(C108:E108)</f>
        <v>12145529</v>
      </c>
      <c r="F238" s="5">
        <f>SUM(C108:F108)</f>
        <v>15520235</v>
      </c>
      <c r="G238" s="5">
        <f>SUM(C108:G108)</f>
        <v>19182392</v>
      </c>
      <c r="H238" s="5">
        <f>SUM(C108:H108)</f>
        <v>22547519</v>
      </c>
      <c r="I238" s="5">
        <f>SUM(C108:I108)</f>
        <v>22547519</v>
      </c>
      <c r="J238" s="5">
        <f>SUM(C108:J108)</f>
        <v>22547519</v>
      </c>
      <c r="K238" s="5">
        <f>SUM(C108:K108)</f>
        <v>22547519</v>
      </c>
      <c r="L238" s="5">
        <f>SUM(C108:L108)</f>
        <v>22547519</v>
      </c>
      <c r="M238" s="5">
        <f>SUM(C108:M108)</f>
        <v>22547519</v>
      </c>
      <c r="N238" s="5">
        <f>SUM(C108:N108)</f>
        <v>22547519</v>
      </c>
      <c r="O238" s="5">
        <f t="shared" si="112"/>
        <v>22547519</v>
      </c>
    </row>
    <row r="239" spans="2:15" ht="15" customHeight="1">
      <c r="B239" s="4" t="s">
        <v>103</v>
      </c>
      <c r="C239" s="5">
        <f>SUM(C109:C109)</f>
        <v>17583372</v>
      </c>
      <c r="D239" s="5">
        <f>SUM(C109:D109)</f>
        <v>35166744</v>
      </c>
      <c r="E239" s="5">
        <f>SUM(C109:E109)</f>
        <v>52704307</v>
      </c>
      <c r="F239" s="5">
        <f>SUM(C109:F109)</f>
        <v>70287679</v>
      </c>
      <c r="G239" s="5">
        <f>SUM(C109:G109)</f>
        <v>70200730.079999998</v>
      </c>
      <c r="H239" s="5">
        <f>SUM(C109:H109)</f>
        <v>87784102.079999998</v>
      </c>
      <c r="I239" s="5">
        <f>SUM(C109:I109)</f>
        <v>87784102.079999998</v>
      </c>
      <c r="J239" s="5">
        <f>SUM(C109:J109)</f>
        <v>87784102.079999998</v>
      </c>
      <c r="K239" s="5">
        <f>SUM(C109:K109)</f>
        <v>87784102.079999998</v>
      </c>
      <c r="L239" s="5">
        <f>SUM(C109:L109)</f>
        <v>87784102.079999998</v>
      </c>
      <c r="M239" s="5">
        <f>SUM(C109:M109)</f>
        <v>87784102.079999998</v>
      </c>
      <c r="N239" s="5">
        <f>SUM(C109:N109)</f>
        <v>87784102.079999998</v>
      </c>
      <c r="O239" s="5">
        <f t="shared" si="112"/>
        <v>87784102.079999998</v>
      </c>
    </row>
    <row r="240" spans="2:15" ht="15" customHeight="1">
      <c r="B240" s="4" t="s">
        <v>104</v>
      </c>
      <c r="C240" s="5">
        <f>SUM(C110:C110)</f>
        <v>30956386</v>
      </c>
      <c r="D240" s="5">
        <f>SUM(C110:D110)</f>
        <v>61912772</v>
      </c>
      <c r="E240" s="5">
        <f>SUM(C110:E110)</f>
        <v>92869158</v>
      </c>
      <c r="F240" s="5">
        <f>SUM(C110:F110)</f>
        <v>123808150.31</v>
      </c>
      <c r="G240" s="5">
        <f>SUM(C110:G110)</f>
        <v>154764536.31</v>
      </c>
      <c r="H240" s="5">
        <f>SUM(C110:H110)</f>
        <v>185720922.31</v>
      </c>
      <c r="I240" s="5">
        <f>SUM(C110:I110)</f>
        <v>185720922.31</v>
      </c>
      <c r="J240" s="5">
        <f>SUM(C110:J110)</f>
        <v>185720922.31</v>
      </c>
      <c r="K240" s="5">
        <f>SUM(C110:K110)</f>
        <v>185720922.31</v>
      </c>
      <c r="L240" s="5">
        <f>SUM(C110:L110)</f>
        <v>185720922.31</v>
      </c>
      <c r="M240" s="5">
        <f>SUM(C110:M110)</f>
        <v>185720922.31</v>
      </c>
      <c r="N240" s="5">
        <f>SUM(C110:N110)</f>
        <v>185720922.31</v>
      </c>
      <c r="O240" s="5">
        <f t="shared" si="112"/>
        <v>185720922.31</v>
      </c>
    </row>
    <row r="241" spans="2:15" ht="15" customHeight="1">
      <c r="B241" s="7" t="s">
        <v>105</v>
      </c>
      <c r="C241" s="6">
        <f>SUM(C242:C244)</f>
        <v>30935115.640000001</v>
      </c>
      <c r="D241" s="6">
        <f t="shared" ref="D241:O241" si="113">SUM(D242:D244)</f>
        <v>196105653.24000001</v>
      </c>
      <c r="E241" s="6">
        <f t="shared" si="113"/>
        <v>498165708.99000001</v>
      </c>
      <c r="F241" s="6">
        <f t="shared" si="113"/>
        <v>1022214125.0699999</v>
      </c>
      <c r="G241" s="6">
        <f t="shared" si="113"/>
        <v>1464868081.71</v>
      </c>
      <c r="H241" s="6">
        <f t="shared" si="113"/>
        <v>1764931615.8400002</v>
      </c>
      <c r="I241" s="6">
        <f t="shared" si="113"/>
        <v>1764931615.8400002</v>
      </c>
      <c r="J241" s="6">
        <f t="shared" si="113"/>
        <v>1764931615.8400002</v>
      </c>
      <c r="K241" s="6">
        <f t="shared" si="113"/>
        <v>1764931615.8400002</v>
      </c>
      <c r="L241" s="6">
        <f t="shared" si="113"/>
        <v>1764931615.8400002</v>
      </c>
      <c r="M241" s="6">
        <f t="shared" si="113"/>
        <v>1764931615.8400002</v>
      </c>
      <c r="N241" s="6">
        <f t="shared" si="113"/>
        <v>1764931615.8400002</v>
      </c>
      <c r="O241" s="6">
        <f t="shared" si="113"/>
        <v>1764931615.8400002</v>
      </c>
    </row>
    <row r="242" spans="2:15" ht="15" customHeight="1">
      <c r="B242" s="4" t="s">
        <v>106</v>
      </c>
      <c r="C242" s="5">
        <f>SUM(C112:C112)</f>
        <v>30935115.640000001</v>
      </c>
      <c r="D242" s="5">
        <f>SUM(C112:D112)</f>
        <v>157580653.24000001</v>
      </c>
      <c r="E242" s="5">
        <f>SUM(C112:E112)</f>
        <v>419803708.99000001</v>
      </c>
      <c r="F242" s="5">
        <f>SUM(C112:F112)</f>
        <v>925631125.06999993</v>
      </c>
      <c r="G242" s="5">
        <f>SUM(C112:G112)</f>
        <v>1350064081.71</v>
      </c>
      <c r="H242" s="5">
        <f>SUM(C112:H112)</f>
        <v>1605862745.8400002</v>
      </c>
      <c r="I242" s="5">
        <f>SUM(C112:I112)</f>
        <v>1605862745.8400002</v>
      </c>
      <c r="J242" s="5">
        <f>SUM(C112:J112)</f>
        <v>1605862745.8400002</v>
      </c>
      <c r="K242" s="5">
        <f>SUM(C112:K112)</f>
        <v>1605862745.8400002</v>
      </c>
      <c r="L242" s="5">
        <f>SUM(C112:L112)</f>
        <v>1605862745.8400002</v>
      </c>
      <c r="M242" s="5">
        <f>SUM(C112:M112)</f>
        <v>1605862745.8400002</v>
      </c>
      <c r="N242" s="5">
        <f>SUM(C112:N112)</f>
        <v>1605862745.8400002</v>
      </c>
      <c r="O242" s="5">
        <f t="shared" ref="O242:O244" si="114">N242</f>
        <v>1605862745.8400002</v>
      </c>
    </row>
    <row r="243" spans="2:15" ht="15" customHeight="1">
      <c r="B243" s="4" t="s">
        <v>107</v>
      </c>
      <c r="C243" s="5">
        <f>SUM(C113:C113)</f>
        <v>0</v>
      </c>
      <c r="D243" s="5">
        <f>SUM(C113:D113)</f>
        <v>38525000</v>
      </c>
      <c r="E243" s="5">
        <f>SUM(C113:E113)</f>
        <v>78362000</v>
      </c>
      <c r="F243" s="5">
        <f>SUM(C113:F113)</f>
        <v>96583000</v>
      </c>
      <c r="G243" s="5">
        <f>SUM(C113:G113)</f>
        <v>114804000</v>
      </c>
      <c r="H243" s="5">
        <f>SUM(C113:H113)</f>
        <v>159068870</v>
      </c>
      <c r="I243" s="5">
        <f>SUM(C113:I113)</f>
        <v>159068870</v>
      </c>
      <c r="J243" s="5">
        <f>SUM(C113:J113)</f>
        <v>159068870</v>
      </c>
      <c r="K243" s="5">
        <f>SUM(C113:K113)</f>
        <v>159068870</v>
      </c>
      <c r="L243" s="5">
        <f>SUM(C113:L113)</f>
        <v>159068870</v>
      </c>
      <c r="M243" s="5">
        <f>SUM(C113:M113)</f>
        <v>159068870</v>
      </c>
      <c r="N243" s="5">
        <f>SUM(C113:N113)</f>
        <v>159068870</v>
      </c>
      <c r="O243" s="5">
        <f t="shared" si="114"/>
        <v>159068870</v>
      </c>
    </row>
    <row r="244" spans="2:15" ht="15" customHeight="1">
      <c r="B244" s="4" t="s">
        <v>108</v>
      </c>
      <c r="C244" s="5">
        <f>SUM(C114:C114)</f>
        <v>0</v>
      </c>
      <c r="D244" s="5">
        <f>SUM(C114:D114)</f>
        <v>0</v>
      </c>
      <c r="E244" s="5">
        <f>SUM(C114:E114)</f>
        <v>0</v>
      </c>
      <c r="F244" s="5">
        <f>SUM(C114:F114)</f>
        <v>0</v>
      </c>
      <c r="G244" s="5">
        <f>SUM(C114:G114)</f>
        <v>0</v>
      </c>
      <c r="H244" s="5">
        <f>SUM(C114:H114)</f>
        <v>0</v>
      </c>
      <c r="I244" s="5">
        <f>SUM(C114:I114)</f>
        <v>0</v>
      </c>
      <c r="J244" s="5">
        <f>SUM(C114:J114)</f>
        <v>0</v>
      </c>
      <c r="K244" s="5">
        <f>SUM(C114:K114)</f>
        <v>0</v>
      </c>
      <c r="L244" s="5">
        <f>SUM(C114:L114)</f>
        <v>0</v>
      </c>
      <c r="M244" s="5">
        <f>SUM(C114:M114)</f>
        <v>0</v>
      </c>
      <c r="N244" s="5">
        <f>SUM(C114:N114)</f>
        <v>0</v>
      </c>
      <c r="O244" s="5">
        <f t="shared" si="114"/>
        <v>0</v>
      </c>
    </row>
    <row r="245" spans="2:15" ht="15" customHeight="1">
      <c r="B245" s="16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2:15" ht="15" customHeight="1">
      <c r="B246" s="39" t="s">
        <v>109</v>
      </c>
      <c r="C246" s="29">
        <v>0</v>
      </c>
      <c r="D246" s="29">
        <v>0</v>
      </c>
      <c r="E246" s="29">
        <v>0</v>
      </c>
      <c r="F246" s="29">
        <v>0</v>
      </c>
      <c r="G246" s="29">
        <v>0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0</v>
      </c>
      <c r="O246" s="29">
        <f>N246</f>
        <v>0</v>
      </c>
    </row>
    <row r="247" spans="2:15" ht="15" customHeight="1">
      <c r="B247" s="17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</row>
    <row r="248" spans="2:15" ht="15" customHeight="1">
      <c r="B248" s="39" t="s">
        <v>110</v>
      </c>
      <c r="C248" s="29">
        <f>SUM(C249,C251)</f>
        <v>0</v>
      </c>
      <c r="D248" s="29">
        <f t="shared" ref="D248:N248" si="115">SUM(D249,D251)</f>
        <v>0</v>
      </c>
      <c r="E248" s="29">
        <f t="shared" si="115"/>
        <v>0</v>
      </c>
      <c r="F248" s="29">
        <f t="shared" si="115"/>
        <v>0</v>
      </c>
      <c r="G248" s="29">
        <f t="shared" si="115"/>
        <v>0</v>
      </c>
      <c r="H248" s="29">
        <f t="shared" si="115"/>
        <v>0</v>
      </c>
      <c r="I248" s="29">
        <f t="shared" si="115"/>
        <v>0</v>
      </c>
      <c r="J248" s="29">
        <f t="shared" si="115"/>
        <v>0</v>
      </c>
      <c r="K248" s="29">
        <f t="shared" si="115"/>
        <v>0</v>
      </c>
      <c r="L248" s="29">
        <f t="shared" si="115"/>
        <v>0</v>
      </c>
      <c r="M248" s="29">
        <f t="shared" si="115"/>
        <v>0</v>
      </c>
      <c r="N248" s="29">
        <f t="shared" si="115"/>
        <v>0</v>
      </c>
      <c r="O248" s="29">
        <f>SUM(O249,O251)</f>
        <v>0</v>
      </c>
    </row>
    <row r="249" spans="2:15" ht="15" customHeight="1">
      <c r="B249" s="38" t="s">
        <v>111</v>
      </c>
      <c r="C249" s="27">
        <f>C250</f>
        <v>0</v>
      </c>
      <c r="D249" s="27">
        <f t="shared" ref="D249:N249" si="116">D250</f>
        <v>0</v>
      </c>
      <c r="E249" s="27">
        <f t="shared" si="116"/>
        <v>0</v>
      </c>
      <c r="F249" s="27">
        <f t="shared" si="116"/>
        <v>0</v>
      </c>
      <c r="G249" s="27">
        <f t="shared" si="116"/>
        <v>0</v>
      </c>
      <c r="H249" s="27">
        <f t="shared" si="116"/>
        <v>0</v>
      </c>
      <c r="I249" s="27">
        <f t="shared" si="116"/>
        <v>0</v>
      </c>
      <c r="J249" s="27">
        <f t="shared" si="116"/>
        <v>0</v>
      </c>
      <c r="K249" s="27">
        <f t="shared" si="116"/>
        <v>0</v>
      </c>
      <c r="L249" s="27">
        <f t="shared" si="116"/>
        <v>0</v>
      </c>
      <c r="M249" s="27">
        <f t="shared" si="116"/>
        <v>0</v>
      </c>
      <c r="N249" s="27">
        <f t="shared" si="116"/>
        <v>0</v>
      </c>
      <c r="O249" s="27">
        <f>O250</f>
        <v>0</v>
      </c>
    </row>
    <row r="250" spans="2:15" ht="15" customHeight="1">
      <c r="B250" s="4" t="s">
        <v>112</v>
      </c>
      <c r="C250" s="5">
        <f>SUM(C120:C120)</f>
        <v>0</v>
      </c>
      <c r="D250" s="5">
        <f>SUM(C120:D120)</f>
        <v>0</v>
      </c>
      <c r="E250" s="5">
        <f>SUM(C120:E120)</f>
        <v>0</v>
      </c>
      <c r="F250" s="5">
        <f>SUM(C120:F120)</f>
        <v>0</v>
      </c>
      <c r="G250" s="5">
        <f>SUM(C120:G120)</f>
        <v>0</v>
      </c>
      <c r="H250" s="5">
        <f>SUM(C120:H120)</f>
        <v>0</v>
      </c>
      <c r="I250" s="5">
        <f>SUM(C120:I120)</f>
        <v>0</v>
      </c>
      <c r="J250" s="5">
        <f>SUM(C120:J120)</f>
        <v>0</v>
      </c>
      <c r="K250" s="5">
        <f>SUM(C120:K120)</f>
        <v>0</v>
      </c>
      <c r="L250" s="5">
        <f>SUM(C120:L120)</f>
        <v>0</v>
      </c>
      <c r="M250" s="5">
        <f>SUM(C120:M120)</f>
        <v>0</v>
      </c>
      <c r="N250" s="5">
        <f>SUM(C120:N120)</f>
        <v>0</v>
      </c>
      <c r="O250" s="5">
        <f>N250</f>
        <v>0</v>
      </c>
    </row>
    <row r="251" spans="2:15" ht="15" customHeight="1">
      <c r="B251" s="7" t="s">
        <v>113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f>N251</f>
        <v>0</v>
      </c>
    </row>
    <row r="252" spans="2:15" ht="15" customHeight="1">
      <c r="B252" s="16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2:15" ht="15" customHeight="1">
      <c r="B253" s="40" t="s">
        <v>14</v>
      </c>
      <c r="C253" s="33">
        <f>SUM(C139,C157,C159,C161,C192,C202,C212,C214,C246,C248)</f>
        <v>1880500832.1400001</v>
      </c>
      <c r="D253" s="33">
        <f t="shared" ref="D253:O253" si="117">SUM(D139,D157,D159,D161,D192,D202,D212,D214,D246,D248)</f>
        <v>4049838448.3299994</v>
      </c>
      <c r="E253" s="33">
        <f t="shared" si="117"/>
        <v>6416884463.0500002</v>
      </c>
      <c r="F253" s="33">
        <f t="shared" si="117"/>
        <v>9736149563.7099991</v>
      </c>
      <c r="G253" s="33">
        <f t="shared" si="117"/>
        <v>12255923713.41</v>
      </c>
      <c r="H253" s="33">
        <f t="shared" si="117"/>
        <v>15302987819.470001</v>
      </c>
      <c r="I253" s="33">
        <f t="shared" si="117"/>
        <v>15302987819.470001</v>
      </c>
      <c r="J253" s="33">
        <f t="shared" si="117"/>
        <v>15302987819.470001</v>
      </c>
      <c r="K253" s="33">
        <f t="shared" si="117"/>
        <v>15302987819.470001</v>
      </c>
      <c r="L253" s="33">
        <f t="shared" si="117"/>
        <v>15302987819.470001</v>
      </c>
      <c r="M253" s="33">
        <f t="shared" si="117"/>
        <v>15302987819.470001</v>
      </c>
      <c r="N253" s="33">
        <f t="shared" si="117"/>
        <v>15302987819.470001</v>
      </c>
      <c r="O253" s="33">
        <f t="shared" si="117"/>
        <v>15302987819.470001</v>
      </c>
    </row>
    <row r="260" spans="2:15" ht="15" customHeight="1">
      <c r="B260" s="4" t="s">
        <v>126</v>
      </c>
      <c r="C260" s="5">
        <f>SUM(C130:C130)</f>
        <v>0</v>
      </c>
      <c r="D260" s="5">
        <f>SUM(C130:D130)</f>
        <v>0</v>
      </c>
      <c r="E260" s="5">
        <f>SUM(C130:E130)</f>
        <v>0</v>
      </c>
      <c r="F260" s="5">
        <f>SUM(C130:F130)</f>
        <v>0</v>
      </c>
      <c r="G260" s="5">
        <f>SUM(C130:G130)</f>
        <v>0</v>
      </c>
      <c r="H260" s="5">
        <f>SUM(C130:H130)</f>
        <v>0</v>
      </c>
      <c r="I260" s="5">
        <f>SUM(C130:I130)</f>
        <v>0</v>
      </c>
      <c r="J260" s="5">
        <f>SUM(C130:J130)</f>
        <v>0</v>
      </c>
      <c r="K260" s="5">
        <f>SUM(C130:K130)</f>
        <v>0</v>
      </c>
      <c r="L260" s="5">
        <f>SUM(C130:L130)</f>
        <v>0</v>
      </c>
      <c r="M260" s="5">
        <f>SUM(C130:M130)</f>
        <v>0</v>
      </c>
      <c r="N260" s="5">
        <f>SUM(C130:N130)</f>
        <v>0</v>
      </c>
      <c r="O260" s="5">
        <f>N260</f>
        <v>0</v>
      </c>
    </row>
  </sheetData>
  <printOptions horizontalCentered="1"/>
  <pageMargins left="0.59055118110236227" right="0.59055118110236227" top="0.59055118110236227" bottom="0.59055118110236227" header="0.31496062992125984" footer="0.31496062992125984"/>
  <pageSetup scale="5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260"/>
  <sheetViews>
    <sheetView showGridLines="0" zoomScale="85" zoomScaleNormal="85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baseColWidth="10" defaultRowHeight="15" customHeight="1"/>
  <cols>
    <col min="1" max="1" width="1.5703125" style="2" customWidth="1"/>
    <col min="2" max="2" width="49.85546875" style="2" customWidth="1"/>
    <col min="3" max="14" width="13.28515625" style="2" customWidth="1"/>
    <col min="15" max="15" width="14.28515625" style="2" customWidth="1"/>
    <col min="16" max="16384" width="11.42578125" style="2"/>
  </cols>
  <sheetData>
    <row r="5" spans="2:15" ht="15.75">
      <c r="B5" s="1" t="s">
        <v>162</v>
      </c>
    </row>
    <row r="6" spans="2:15" ht="15" customHeight="1">
      <c r="B6" s="3" t="s">
        <v>0</v>
      </c>
    </row>
    <row r="7" spans="2:15" ht="30" customHeight="1"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  <c r="K7" s="37" t="s">
        <v>10</v>
      </c>
      <c r="L7" s="37" t="s">
        <v>11</v>
      </c>
      <c r="M7" s="37" t="s">
        <v>12</v>
      </c>
      <c r="N7" s="37" t="s">
        <v>13</v>
      </c>
      <c r="O7" s="37" t="s">
        <v>14</v>
      </c>
    </row>
    <row r="8" spans="2:15" ht="15" customHeight="1">
      <c r="B8" s="17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0"/>
    </row>
    <row r="9" spans="2:15" ht="15" customHeight="1">
      <c r="B9" s="39" t="s">
        <v>15</v>
      </c>
      <c r="C9" s="29">
        <f>SUM(C10,C12,C14,C20,C22)</f>
        <v>315441297</v>
      </c>
      <c r="D9" s="29">
        <f t="shared" ref="D9:N9" si="0">SUM(D10,D12,D14,D20,D22)</f>
        <v>275217247</v>
      </c>
      <c r="E9" s="29">
        <f t="shared" si="0"/>
        <v>287101646</v>
      </c>
      <c r="F9" s="29">
        <f t="shared" si="0"/>
        <v>298826084</v>
      </c>
      <c r="G9" s="29">
        <f t="shared" si="0"/>
        <v>252282199</v>
      </c>
      <c r="H9" s="29">
        <f t="shared" si="0"/>
        <v>266503346</v>
      </c>
      <c r="I9" s="29">
        <f t="shared" si="0"/>
        <v>257021894</v>
      </c>
      <c r="J9" s="29">
        <f t="shared" si="0"/>
        <v>269075456</v>
      </c>
      <c r="K9" s="29">
        <f t="shared" si="0"/>
        <v>285718531</v>
      </c>
      <c r="L9" s="29">
        <f t="shared" si="0"/>
        <v>238826184</v>
      </c>
      <c r="M9" s="29">
        <f t="shared" si="0"/>
        <v>239106478</v>
      </c>
      <c r="N9" s="29">
        <f t="shared" si="0"/>
        <v>233846302</v>
      </c>
      <c r="O9" s="29">
        <f>SUM(O10,O12,O14,O20,O22)</f>
        <v>3218966664</v>
      </c>
    </row>
    <row r="10" spans="2:15" ht="15" customHeight="1">
      <c r="B10" s="38" t="s">
        <v>16</v>
      </c>
      <c r="C10" s="27">
        <f>C11</f>
        <v>720235</v>
      </c>
      <c r="D10" s="27">
        <f t="shared" ref="D10:N10" si="1">D11</f>
        <v>73938</v>
      </c>
      <c r="E10" s="27">
        <f t="shared" si="1"/>
        <v>771698</v>
      </c>
      <c r="F10" s="27">
        <f t="shared" si="1"/>
        <v>84245</v>
      </c>
      <c r="G10" s="27">
        <f t="shared" si="1"/>
        <v>795974</v>
      </c>
      <c r="H10" s="27">
        <f t="shared" si="1"/>
        <v>76985</v>
      </c>
      <c r="I10" s="27">
        <f t="shared" si="1"/>
        <v>810379</v>
      </c>
      <c r="J10" s="27">
        <f t="shared" si="1"/>
        <v>82061</v>
      </c>
      <c r="K10" s="27">
        <f t="shared" si="1"/>
        <v>794835</v>
      </c>
      <c r="L10" s="27">
        <f t="shared" si="1"/>
        <v>75882</v>
      </c>
      <c r="M10" s="27">
        <f t="shared" si="1"/>
        <v>763879</v>
      </c>
      <c r="N10" s="27">
        <f t="shared" si="1"/>
        <v>99052</v>
      </c>
      <c r="O10" s="27">
        <f>O11</f>
        <v>5149163</v>
      </c>
    </row>
    <row r="11" spans="2:15" ht="15" customHeight="1">
      <c r="B11" s="4" t="s">
        <v>17</v>
      </c>
      <c r="C11" s="5">
        <f>[2]Calendario!C11</f>
        <v>720235</v>
      </c>
      <c r="D11" s="5">
        <f>[2]Calendario!D11</f>
        <v>73938</v>
      </c>
      <c r="E11" s="5">
        <f>[2]Calendario!E11</f>
        <v>771698</v>
      </c>
      <c r="F11" s="5">
        <f>[2]Calendario!F11</f>
        <v>84245</v>
      </c>
      <c r="G11" s="5">
        <f>[2]Calendario!G11</f>
        <v>795974</v>
      </c>
      <c r="H11" s="5">
        <f>[2]Calendario!H11</f>
        <v>76985</v>
      </c>
      <c r="I11" s="5">
        <f>[2]Calendario!I11</f>
        <v>810379</v>
      </c>
      <c r="J11" s="5">
        <f>[2]Calendario!J11</f>
        <v>82061</v>
      </c>
      <c r="K11" s="5">
        <f>[2]Calendario!K11</f>
        <v>794835</v>
      </c>
      <c r="L11" s="5">
        <f>[2]Calendario!L11</f>
        <v>75882</v>
      </c>
      <c r="M11" s="5">
        <f>[2]Calendario!M11</f>
        <v>763879</v>
      </c>
      <c r="N11" s="5">
        <f>[2]Calendario!N11</f>
        <v>99052</v>
      </c>
      <c r="O11" s="5">
        <f>SUM(C11:N11)</f>
        <v>5149163</v>
      </c>
    </row>
    <row r="12" spans="2:15" ht="15" customHeight="1">
      <c r="B12" s="7" t="s">
        <v>18</v>
      </c>
      <c r="C12" s="6">
        <f>C13</f>
        <v>6583472</v>
      </c>
      <c r="D12" s="6">
        <f t="shared" ref="D12:N12" si="2">D13</f>
        <v>7013371</v>
      </c>
      <c r="E12" s="6">
        <f t="shared" si="2"/>
        <v>25609219</v>
      </c>
      <c r="F12" s="6">
        <f t="shared" si="2"/>
        <v>8750846</v>
      </c>
      <c r="G12" s="6">
        <f t="shared" si="2"/>
        <v>4858362</v>
      </c>
      <c r="H12" s="6">
        <f t="shared" si="2"/>
        <v>3744021</v>
      </c>
      <c r="I12" s="6">
        <f t="shared" si="2"/>
        <v>4020985</v>
      </c>
      <c r="J12" s="6">
        <f t="shared" si="2"/>
        <v>2596753</v>
      </c>
      <c r="K12" s="6">
        <f t="shared" si="2"/>
        <v>2456707</v>
      </c>
      <c r="L12" s="6">
        <f t="shared" si="2"/>
        <v>2824182</v>
      </c>
      <c r="M12" s="6">
        <f t="shared" si="2"/>
        <v>2302356</v>
      </c>
      <c r="N12" s="6">
        <f t="shared" si="2"/>
        <v>3732768</v>
      </c>
      <c r="O12" s="6">
        <f>O13</f>
        <v>74493042</v>
      </c>
    </row>
    <row r="13" spans="2:15" ht="15" customHeight="1">
      <c r="B13" s="4" t="s">
        <v>19</v>
      </c>
      <c r="C13" s="5">
        <f>[2]Calendario!C13</f>
        <v>6583472</v>
      </c>
      <c r="D13" s="5">
        <f>[2]Calendario!D13</f>
        <v>7013371</v>
      </c>
      <c r="E13" s="5">
        <f>[2]Calendario!E13</f>
        <v>25609219</v>
      </c>
      <c r="F13" s="5">
        <f>[2]Calendario!F13</f>
        <v>8750846</v>
      </c>
      <c r="G13" s="5">
        <f>[2]Calendario!G13</f>
        <v>4858362</v>
      </c>
      <c r="H13" s="5">
        <f>[2]Calendario!H13</f>
        <v>3744021</v>
      </c>
      <c r="I13" s="5">
        <f>[2]Calendario!I13</f>
        <v>4020985</v>
      </c>
      <c r="J13" s="5">
        <f>[2]Calendario!J13</f>
        <v>2596753</v>
      </c>
      <c r="K13" s="5">
        <f>[2]Calendario!K13</f>
        <v>2456707</v>
      </c>
      <c r="L13" s="5">
        <f>[2]Calendario!L13</f>
        <v>2824182</v>
      </c>
      <c r="M13" s="5">
        <f>[2]Calendario!M13</f>
        <v>2302356</v>
      </c>
      <c r="N13" s="5">
        <f>[2]Calendario!N13</f>
        <v>3732768</v>
      </c>
      <c r="O13" s="5">
        <f>SUM(C13:N13)</f>
        <v>74493042</v>
      </c>
    </row>
    <row r="14" spans="2:15" ht="15" customHeight="1">
      <c r="B14" s="7" t="s">
        <v>20</v>
      </c>
      <c r="C14" s="6">
        <f>SUM(C15:C19)</f>
        <v>142442114</v>
      </c>
      <c r="D14" s="6">
        <f t="shared" ref="D14:N14" si="3">SUM(D15:D19)</f>
        <v>144774900</v>
      </c>
      <c r="E14" s="6">
        <f t="shared" si="3"/>
        <v>145711606</v>
      </c>
      <c r="F14" s="6">
        <f t="shared" si="3"/>
        <v>154313857</v>
      </c>
      <c r="G14" s="6">
        <f t="shared" si="3"/>
        <v>121402454</v>
      </c>
      <c r="H14" s="6">
        <f t="shared" si="3"/>
        <v>119186560</v>
      </c>
      <c r="I14" s="6">
        <f t="shared" si="3"/>
        <v>124573976</v>
      </c>
      <c r="J14" s="6">
        <f t="shared" si="3"/>
        <v>138212869</v>
      </c>
      <c r="K14" s="6">
        <f t="shared" si="3"/>
        <v>137353783</v>
      </c>
      <c r="L14" s="6">
        <f t="shared" si="3"/>
        <v>103106204</v>
      </c>
      <c r="M14" s="6">
        <f t="shared" si="3"/>
        <v>113384757</v>
      </c>
      <c r="N14" s="6">
        <f t="shared" si="3"/>
        <v>119021383</v>
      </c>
      <c r="O14" s="6">
        <f>SUM(O15:O19)</f>
        <v>1563484463</v>
      </c>
    </row>
    <row r="15" spans="2:15" ht="15" customHeight="1">
      <c r="B15" s="4" t="s">
        <v>21</v>
      </c>
      <c r="C15" s="5">
        <f>[2]Calendario!C15</f>
        <v>2736216</v>
      </c>
      <c r="D15" s="5">
        <f>[2]Calendario!D15</f>
        <v>2248402</v>
      </c>
      <c r="E15" s="5">
        <f>[2]Calendario!E15</f>
        <v>2610804</v>
      </c>
      <c r="F15" s="5">
        <f>[2]Calendario!F15</f>
        <v>2124860</v>
      </c>
      <c r="G15" s="5">
        <f>[2]Calendario!G15</f>
        <v>1906596</v>
      </c>
      <c r="H15" s="5">
        <f>[2]Calendario!H15</f>
        <v>1518539</v>
      </c>
      <c r="I15" s="5">
        <f>[2]Calendario!I15</f>
        <v>1781580</v>
      </c>
      <c r="J15" s="5">
        <f>[2]Calendario!J15</f>
        <v>1554494</v>
      </c>
      <c r="K15" s="5">
        <f>[2]Calendario!K15</f>
        <v>1612292</v>
      </c>
      <c r="L15" s="5">
        <f>[2]Calendario!L15</f>
        <v>1623239</v>
      </c>
      <c r="M15" s="5">
        <f>[2]Calendario!M15</f>
        <v>1548004</v>
      </c>
      <c r="N15" s="5">
        <f>[2]Calendario!N15</f>
        <v>1826774</v>
      </c>
      <c r="O15" s="5">
        <f>SUM(C15:N15)</f>
        <v>23091800</v>
      </c>
    </row>
    <row r="16" spans="2:15" ht="15" customHeight="1">
      <c r="B16" s="4" t="s">
        <v>22</v>
      </c>
      <c r="C16" s="5">
        <f>[2]Calendario!C16</f>
        <v>128438454</v>
      </c>
      <c r="D16" s="5">
        <f>[2]Calendario!D16</f>
        <v>130552280</v>
      </c>
      <c r="E16" s="5">
        <f>[2]Calendario!E16</f>
        <v>129579532</v>
      </c>
      <c r="F16" s="5">
        <f>[2]Calendario!F16</f>
        <v>139197999</v>
      </c>
      <c r="G16" s="5">
        <f>[2]Calendario!G16</f>
        <v>105273283</v>
      </c>
      <c r="H16" s="5">
        <f>[2]Calendario!H16</f>
        <v>104224645</v>
      </c>
      <c r="I16" s="5">
        <f>[2]Calendario!I16</f>
        <v>108817944</v>
      </c>
      <c r="J16" s="5">
        <f>[2]Calendario!J16</f>
        <v>122323256</v>
      </c>
      <c r="K16" s="5">
        <f>[2]Calendario!K16</f>
        <v>121815496</v>
      </c>
      <c r="L16" s="5">
        <f>[2]Calendario!L16</f>
        <v>88370943</v>
      </c>
      <c r="M16" s="5">
        <f>[2]Calendario!M16</f>
        <v>98534423</v>
      </c>
      <c r="N16" s="5">
        <f>[2]Calendario!N16</f>
        <v>102654452</v>
      </c>
      <c r="O16" s="5">
        <f>SUM(C16:N16)</f>
        <v>1379782707</v>
      </c>
    </row>
    <row r="17" spans="2:15" ht="15" customHeight="1">
      <c r="B17" s="4" t="s">
        <v>23</v>
      </c>
      <c r="C17" s="5">
        <f>[2]Calendario!C17</f>
        <v>6303934</v>
      </c>
      <c r="D17" s="5">
        <f>[2]Calendario!D17</f>
        <v>7199527</v>
      </c>
      <c r="E17" s="5">
        <f>[2]Calendario!E17</f>
        <v>7792015</v>
      </c>
      <c r="F17" s="5">
        <f>[2]Calendario!F17</f>
        <v>6897213</v>
      </c>
      <c r="G17" s="5">
        <f>[2]Calendario!G17</f>
        <v>8140273</v>
      </c>
      <c r="H17" s="5">
        <f>[2]Calendario!H17</f>
        <v>7257528</v>
      </c>
      <c r="I17" s="5">
        <f>[2]Calendario!I17</f>
        <v>7181752</v>
      </c>
      <c r="J17" s="5">
        <f>[2]Calendario!J17</f>
        <v>8175039</v>
      </c>
      <c r="K17" s="5">
        <f>[2]Calendario!K17</f>
        <v>7521736</v>
      </c>
      <c r="L17" s="5">
        <f>[2]Calendario!L17</f>
        <v>6687484</v>
      </c>
      <c r="M17" s="5">
        <f>[2]Calendario!M17</f>
        <v>7183158</v>
      </c>
      <c r="N17" s="5">
        <f>[2]Calendario!N17</f>
        <v>7670916</v>
      </c>
      <c r="O17" s="5">
        <f>SUM(C17:N17)</f>
        <v>88010575</v>
      </c>
    </row>
    <row r="18" spans="2:15" ht="15" customHeight="1">
      <c r="B18" s="4" t="s">
        <v>24</v>
      </c>
      <c r="C18" s="5">
        <f>[2]Calendario!C18</f>
        <v>1236312</v>
      </c>
      <c r="D18" s="5">
        <f>[2]Calendario!D18</f>
        <v>1233705</v>
      </c>
      <c r="E18" s="5">
        <f>[2]Calendario!E18</f>
        <v>2241847</v>
      </c>
      <c r="F18" s="5">
        <f>[2]Calendario!F18</f>
        <v>2586940</v>
      </c>
      <c r="G18" s="5">
        <f>[2]Calendario!G18</f>
        <v>2596710</v>
      </c>
      <c r="H18" s="5">
        <f>[2]Calendario!H18</f>
        <v>2701523</v>
      </c>
      <c r="I18" s="5">
        <f>[2]Calendario!I18</f>
        <v>3260249</v>
      </c>
      <c r="J18" s="5">
        <f>[2]Calendario!J18</f>
        <v>2657797</v>
      </c>
      <c r="K18" s="5">
        <f>[2]Calendario!K18</f>
        <v>2928723</v>
      </c>
      <c r="L18" s="5">
        <f>[2]Calendario!L18</f>
        <v>2875861</v>
      </c>
      <c r="M18" s="5">
        <f>[2]Calendario!M18</f>
        <v>2628299</v>
      </c>
      <c r="N18" s="5">
        <f>[2]Calendario!N18</f>
        <v>3397720</v>
      </c>
      <c r="O18" s="5">
        <f>SUM(C18:N18)</f>
        <v>30345686</v>
      </c>
    </row>
    <row r="19" spans="2:15" ht="15" customHeight="1">
      <c r="B19" s="4" t="s">
        <v>25</v>
      </c>
      <c r="C19" s="5">
        <f>[2]Calendario!C19</f>
        <v>3727198</v>
      </c>
      <c r="D19" s="5">
        <f>[2]Calendario!D19</f>
        <v>3540986</v>
      </c>
      <c r="E19" s="5">
        <f>[2]Calendario!E19</f>
        <v>3487408</v>
      </c>
      <c r="F19" s="5">
        <f>[2]Calendario!F19</f>
        <v>3506845</v>
      </c>
      <c r="G19" s="5">
        <f>[2]Calendario!G19</f>
        <v>3485592</v>
      </c>
      <c r="H19" s="5">
        <f>[2]Calendario!H19</f>
        <v>3484325</v>
      </c>
      <c r="I19" s="5">
        <f>[2]Calendario!I19</f>
        <v>3532451</v>
      </c>
      <c r="J19" s="5">
        <f>[2]Calendario!J19</f>
        <v>3502283</v>
      </c>
      <c r="K19" s="5">
        <f>[2]Calendario!K19</f>
        <v>3475536</v>
      </c>
      <c r="L19" s="5">
        <f>[2]Calendario!L19</f>
        <v>3548677</v>
      </c>
      <c r="M19" s="5">
        <f>[2]Calendario!M19</f>
        <v>3490873</v>
      </c>
      <c r="N19" s="5">
        <f>[2]Calendario!N19</f>
        <v>3471521</v>
      </c>
      <c r="O19" s="5">
        <f>SUM(C19:N19)</f>
        <v>42253695</v>
      </c>
    </row>
    <row r="20" spans="2:15" ht="15" customHeight="1">
      <c r="B20" s="7" t="s">
        <v>26</v>
      </c>
      <c r="C20" s="6">
        <f>C21</f>
        <v>162367351</v>
      </c>
      <c r="D20" s="6">
        <f t="shared" ref="D20:N20" si="4">D21</f>
        <v>119719615</v>
      </c>
      <c r="E20" s="6">
        <f t="shared" si="4"/>
        <v>111448499</v>
      </c>
      <c r="F20" s="6">
        <f t="shared" si="4"/>
        <v>132155409</v>
      </c>
      <c r="G20" s="6">
        <f t="shared" si="4"/>
        <v>121506887</v>
      </c>
      <c r="H20" s="6">
        <f t="shared" si="4"/>
        <v>140063243</v>
      </c>
      <c r="I20" s="6">
        <f t="shared" si="4"/>
        <v>124505088</v>
      </c>
      <c r="J20" s="6">
        <f t="shared" si="4"/>
        <v>124224582</v>
      </c>
      <c r="K20" s="6">
        <f t="shared" si="4"/>
        <v>141384537</v>
      </c>
      <c r="L20" s="6">
        <f t="shared" si="4"/>
        <v>129094359</v>
      </c>
      <c r="M20" s="6">
        <f t="shared" si="4"/>
        <v>119261299</v>
      </c>
      <c r="N20" s="6">
        <f t="shared" si="4"/>
        <v>107092215</v>
      </c>
      <c r="O20" s="6">
        <f>O21</f>
        <v>1532823084</v>
      </c>
    </row>
    <row r="21" spans="2:15" ht="15" customHeight="1">
      <c r="B21" s="4" t="s">
        <v>27</v>
      </c>
      <c r="C21" s="5">
        <f>[2]Calendario!C21</f>
        <v>162367351</v>
      </c>
      <c r="D21" s="5">
        <f>[2]Calendario!D21</f>
        <v>119719615</v>
      </c>
      <c r="E21" s="5">
        <f>[2]Calendario!E21</f>
        <v>111448499</v>
      </c>
      <c r="F21" s="5">
        <f>[2]Calendario!F21</f>
        <v>132155409</v>
      </c>
      <c r="G21" s="5">
        <f>[2]Calendario!G21</f>
        <v>121506887</v>
      </c>
      <c r="H21" s="5">
        <f>[2]Calendario!H21</f>
        <v>140063243</v>
      </c>
      <c r="I21" s="5">
        <f>[2]Calendario!I21</f>
        <v>124505088</v>
      </c>
      <c r="J21" s="5">
        <f>[2]Calendario!J21</f>
        <v>124224582</v>
      </c>
      <c r="K21" s="5">
        <f>[2]Calendario!K21</f>
        <v>141384537</v>
      </c>
      <c r="L21" s="5">
        <f>[2]Calendario!L21</f>
        <v>129094359</v>
      </c>
      <c r="M21" s="5">
        <f>[2]Calendario!M21</f>
        <v>119261299</v>
      </c>
      <c r="N21" s="5">
        <f>[2]Calendario!N21</f>
        <v>107092215</v>
      </c>
      <c r="O21" s="5">
        <f>SUM(C21:N21)</f>
        <v>1532823084</v>
      </c>
    </row>
    <row r="22" spans="2:15" ht="15" customHeight="1">
      <c r="B22" s="7" t="s">
        <v>28</v>
      </c>
      <c r="C22" s="6">
        <f>SUM(C23:C25)</f>
        <v>3328125</v>
      </c>
      <c r="D22" s="6">
        <f t="shared" ref="D22:M22" si="5">SUM(D23:D25)</f>
        <v>3635423</v>
      </c>
      <c r="E22" s="6">
        <f t="shared" si="5"/>
        <v>3560624</v>
      </c>
      <c r="F22" s="6">
        <f t="shared" si="5"/>
        <v>3521727</v>
      </c>
      <c r="G22" s="6">
        <f t="shared" si="5"/>
        <v>3718522</v>
      </c>
      <c r="H22" s="6">
        <f t="shared" si="5"/>
        <v>3432537</v>
      </c>
      <c r="I22" s="6">
        <f t="shared" si="5"/>
        <v>3111466</v>
      </c>
      <c r="J22" s="6">
        <f t="shared" si="5"/>
        <v>3959191</v>
      </c>
      <c r="K22" s="6">
        <f t="shared" si="5"/>
        <v>3728669</v>
      </c>
      <c r="L22" s="6">
        <f t="shared" si="5"/>
        <v>3725557</v>
      </c>
      <c r="M22" s="6">
        <f t="shared" si="5"/>
        <v>3394187</v>
      </c>
      <c r="N22" s="6">
        <f>SUM(N23:N25)</f>
        <v>3900884</v>
      </c>
      <c r="O22" s="6">
        <f>SUM(O23:O25)</f>
        <v>43016912</v>
      </c>
    </row>
    <row r="23" spans="2:15" ht="15" customHeight="1">
      <c r="B23" s="4" t="s">
        <v>29</v>
      </c>
      <c r="C23" s="5">
        <f>[2]Calendario!C23</f>
        <v>1755596</v>
      </c>
      <c r="D23" s="5">
        <f>[2]Calendario!D23</f>
        <v>1873668</v>
      </c>
      <c r="E23" s="5">
        <f>[2]Calendario!E23</f>
        <v>1854318</v>
      </c>
      <c r="F23" s="5">
        <f>[2]Calendario!F23</f>
        <v>1718758</v>
      </c>
      <c r="G23" s="5">
        <f>[2]Calendario!G23</f>
        <v>1966606</v>
      </c>
      <c r="H23" s="5">
        <f>[2]Calendario!H23</f>
        <v>1698070</v>
      </c>
      <c r="I23" s="5">
        <f>[2]Calendario!I23</f>
        <v>1428638</v>
      </c>
      <c r="J23" s="5">
        <f>[2]Calendario!J23</f>
        <v>2052376</v>
      </c>
      <c r="K23" s="5">
        <f>[2]Calendario!K23</f>
        <v>1903186</v>
      </c>
      <c r="L23" s="5">
        <f>[2]Calendario!L23</f>
        <v>1758730</v>
      </c>
      <c r="M23" s="5">
        <f>[2]Calendario!M23</f>
        <v>1728684</v>
      </c>
      <c r="N23" s="5">
        <f>[2]Calendario!N23</f>
        <v>2175354</v>
      </c>
      <c r="O23" s="5">
        <f>SUM(C23:N23)</f>
        <v>21913984</v>
      </c>
    </row>
    <row r="24" spans="2:15" ht="15" customHeight="1">
      <c r="B24" s="4" t="s">
        <v>30</v>
      </c>
      <c r="C24" s="5">
        <f>[2]Calendario!C24</f>
        <v>773924</v>
      </c>
      <c r="D24" s="5">
        <f>[2]Calendario!D24</f>
        <v>827875</v>
      </c>
      <c r="E24" s="5">
        <f>[2]Calendario!E24</f>
        <v>714362</v>
      </c>
      <c r="F24" s="5">
        <f>[2]Calendario!F24</f>
        <v>844084</v>
      </c>
      <c r="G24" s="5">
        <f>[2]Calendario!G24</f>
        <v>779151</v>
      </c>
      <c r="H24" s="5">
        <f>[2]Calendario!H24</f>
        <v>699329</v>
      </c>
      <c r="I24" s="5">
        <f>[2]Calendario!I24</f>
        <v>724076</v>
      </c>
      <c r="J24" s="5">
        <f>[2]Calendario!J24</f>
        <v>773293</v>
      </c>
      <c r="K24" s="5">
        <f>[2]Calendario!K24</f>
        <v>730031</v>
      </c>
      <c r="L24" s="5">
        <f>[2]Calendario!L24</f>
        <v>843007</v>
      </c>
      <c r="M24" s="5">
        <f>[2]Calendario!M24</f>
        <v>683704</v>
      </c>
      <c r="N24" s="5">
        <f>[2]Calendario!N24</f>
        <v>745260</v>
      </c>
      <c r="O24" s="5">
        <f>SUM(C24:N24)</f>
        <v>9138096</v>
      </c>
    </row>
    <row r="25" spans="2:15" ht="15" customHeight="1">
      <c r="B25" s="4" t="s">
        <v>31</v>
      </c>
      <c r="C25" s="5">
        <f>[2]Calendario!C25</f>
        <v>798605</v>
      </c>
      <c r="D25" s="5">
        <f>[2]Calendario!D25</f>
        <v>933880</v>
      </c>
      <c r="E25" s="5">
        <f>[2]Calendario!E25</f>
        <v>991944</v>
      </c>
      <c r="F25" s="5">
        <f>[2]Calendario!F25</f>
        <v>958885</v>
      </c>
      <c r="G25" s="5">
        <f>[2]Calendario!G25</f>
        <v>972765</v>
      </c>
      <c r="H25" s="5">
        <f>[2]Calendario!H25</f>
        <v>1035138</v>
      </c>
      <c r="I25" s="5">
        <f>[2]Calendario!I25</f>
        <v>958752</v>
      </c>
      <c r="J25" s="5">
        <f>[2]Calendario!J25</f>
        <v>1133522</v>
      </c>
      <c r="K25" s="5">
        <f>[2]Calendario!K25</f>
        <v>1095452</v>
      </c>
      <c r="L25" s="5">
        <f>[2]Calendario!L25</f>
        <v>1123820</v>
      </c>
      <c r="M25" s="5">
        <f>[2]Calendario!M25</f>
        <v>981799</v>
      </c>
      <c r="N25" s="5">
        <f>[2]Calendario!N25</f>
        <v>980270</v>
      </c>
      <c r="O25" s="5">
        <f>SUM(C25:N25)</f>
        <v>11964832</v>
      </c>
    </row>
    <row r="26" spans="2:15" ht="15" customHeight="1">
      <c r="B26" s="16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ht="15" customHeight="1">
      <c r="B27" s="39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f>SUM(C27:N27)</f>
        <v>0</v>
      </c>
    </row>
    <row r="28" spans="2:15" ht="15" customHeight="1">
      <c r="B28" s="17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2:15" ht="15" customHeight="1">
      <c r="B29" s="39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f>SUM(C29:N29)</f>
        <v>0</v>
      </c>
    </row>
    <row r="30" spans="2:15" ht="15" customHeight="1"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2:15" ht="15" customHeight="1">
      <c r="B31" s="39" t="s">
        <v>34</v>
      </c>
      <c r="C31" s="29">
        <f>SUM(C32,C57)</f>
        <v>117451597</v>
      </c>
      <c r="D31" s="29">
        <f t="shared" ref="D31:N31" si="6">SUM(D32,D57)</f>
        <v>178976904</v>
      </c>
      <c r="E31" s="29">
        <f t="shared" si="6"/>
        <v>111715592</v>
      </c>
      <c r="F31" s="29">
        <f t="shared" si="6"/>
        <v>104952266</v>
      </c>
      <c r="G31" s="29">
        <f t="shared" si="6"/>
        <v>91622479</v>
      </c>
      <c r="H31" s="29">
        <f t="shared" si="6"/>
        <v>84300456</v>
      </c>
      <c r="I31" s="29">
        <f t="shared" si="6"/>
        <v>83762109</v>
      </c>
      <c r="J31" s="29">
        <f t="shared" si="6"/>
        <v>86141028</v>
      </c>
      <c r="K31" s="29">
        <f t="shared" si="6"/>
        <v>86959182</v>
      </c>
      <c r="L31" s="29">
        <f t="shared" si="6"/>
        <v>83015570</v>
      </c>
      <c r="M31" s="29">
        <f t="shared" si="6"/>
        <v>84670297</v>
      </c>
      <c r="N31" s="29">
        <f t="shared" si="6"/>
        <v>95959454</v>
      </c>
      <c r="O31" s="29">
        <f>SUM(O32,O57)</f>
        <v>1209526934</v>
      </c>
    </row>
    <row r="32" spans="2:15" ht="15" customHeight="1">
      <c r="B32" s="38" t="s">
        <v>35</v>
      </c>
      <c r="C32" s="27">
        <f>SUM(C33:C56)</f>
        <v>113826462</v>
      </c>
      <c r="D32" s="27">
        <f t="shared" ref="D32:N32" si="7">SUM(D33:D56)</f>
        <v>175046792</v>
      </c>
      <c r="E32" s="27">
        <f t="shared" si="7"/>
        <v>108081198</v>
      </c>
      <c r="F32" s="27">
        <f t="shared" si="7"/>
        <v>101034191</v>
      </c>
      <c r="G32" s="27">
        <f t="shared" si="7"/>
        <v>87760313</v>
      </c>
      <c r="H32" s="27">
        <f t="shared" si="7"/>
        <v>80756038</v>
      </c>
      <c r="I32" s="27">
        <f t="shared" si="7"/>
        <v>80330415</v>
      </c>
      <c r="J32" s="27">
        <f t="shared" si="7"/>
        <v>82143978</v>
      </c>
      <c r="K32" s="27">
        <f t="shared" si="7"/>
        <v>83185220</v>
      </c>
      <c r="L32" s="27">
        <f t="shared" si="7"/>
        <v>78968413</v>
      </c>
      <c r="M32" s="27">
        <f t="shared" si="7"/>
        <v>81192224</v>
      </c>
      <c r="N32" s="27">
        <f t="shared" si="7"/>
        <v>92087503</v>
      </c>
      <c r="O32" s="27">
        <f>SUM(O33:O56)</f>
        <v>1164412747</v>
      </c>
    </row>
    <row r="33" spans="2:15" ht="15" customHeight="1">
      <c r="B33" s="4" t="s">
        <v>36</v>
      </c>
      <c r="C33" s="5">
        <f>[2]Calendario!C29</f>
        <v>39956962</v>
      </c>
      <c r="D33" s="5">
        <f>[2]Calendario!D29</f>
        <v>101121889</v>
      </c>
      <c r="E33" s="5">
        <f>[2]Calendario!E29</f>
        <v>19193448</v>
      </c>
      <c r="F33" s="5">
        <f>[2]Calendario!F29</f>
        <v>16131578</v>
      </c>
      <c r="G33" s="5">
        <f>[2]Calendario!G29</f>
        <v>13843719</v>
      </c>
      <c r="H33" s="5">
        <f>[2]Calendario!H29</f>
        <v>12903003</v>
      </c>
      <c r="I33" s="5">
        <f>[2]Calendario!I29</f>
        <v>12664106</v>
      </c>
      <c r="J33" s="5">
        <f>[2]Calendario!J29</f>
        <v>13128677</v>
      </c>
      <c r="K33" s="5">
        <f>[2]Calendario!K29</f>
        <v>12857263</v>
      </c>
      <c r="L33" s="5">
        <f>[2]Calendario!L29</f>
        <v>12373954</v>
      </c>
      <c r="M33" s="5">
        <f>[2]Calendario!M29</f>
        <v>10533857</v>
      </c>
      <c r="N33" s="5">
        <f>[2]Calendario!N29</f>
        <v>10837788</v>
      </c>
      <c r="O33" s="5">
        <f t="shared" ref="O33:O56" si="8">SUM(C33:N33)</f>
        <v>275546244</v>
      </c>
    </row>
    <row r="34" spans="2:15" ht="15" customHeight="1">
      <c r="B34" s="4" t="s">
        <v>37</v>
      </c>
      <c r="C34" s="5">
        <f>[2]Calendario!C30</f>
        <v>22498849</v>
      </c>
      <c r="D34" s="5">
        <f>[2]Calendario!D30</f>
        <v>20180636</v>
      </c>
      <c r="E34" s="5">
        <f>[2]Calendario!E30</f>
        <v>29958257</v>
      </c>
      <c r="F34" s="5">
        <f>[2]Calendario!F30</f>
        <v>22480041</v>
      </c>
      <c r="G34" s="5">
        <f>[2]Calendario!G30</f>
        <v>12773499</v>
      </c>
      <c r="H34" s="5">
        <f>[2]Calendario!H30</f>
        <v>9761161</v>
      </c>
      <c r="I34" s="5">
        <f>[2]Calendario!I30</f>
        <v>11896709</v>
      </c>
      <c r="J34" s="5">
        <f>[2]Calendario!J30</f>
        <v>11377289</v>
      </c>
      <c r="K34" s="5">
        <f>[2]Calendario!K30</f>
        <v>10051615</v>
      </c>
      <c r="L34" s="5">
        <f>[2]Calendario!L30</f>
        <v>9351884</v>
      </c>
      <c r="M34" s="5">
        <f>[2]Calendario!M30</f>
        <v>10041487</v>
      </c>
      <c r="N34" s="5">
        <f>[2]Calendario!N30</f>
        <v>10484588</v>
      </c>
      <c r="O34" s="5">
        <f t="shared" si="8"/>
        <v>180856015</v>
      </c>
    </row>
    <row r="35" spans="2:15" ht="15" customHeight="1">
      <c r="B35" s="4" t="s">
        <v>38</v>
      </c>
      <c r="C35" s="5">
        <f>[2]Calendario!C31</f>
        <v>291712</v>
      </c>
      <c r="D35" s="5">
        <f>[2]Calendario!D31</f>
        <v>412249</v>
      </c>
      <c r="E35" s="5">
        <f>[2]Calendario!E31</f>
        <v>231264</v>
      </c>
      <c r="F35" s="5">
        <f>[2]Calendario!F31</f>
        <v>304065</v>
      </c>
      <c r="G35" s="5">
        <f>[2]Calendario!G31</f>
        <v>233047</v>
      </c>
      <c r="H35" s="5">
        <f>[2]Calendario!H31</f>
        <v>333859</v>
      </c>
      <c r="I35" s="5">
        <f>[2]Calendario!I31</f>
        <v>212468</v>
      </c>
      <c r="J35" s="5">
        <f>[2]Calendario!J31</f>
        <v>248847</v>
      </c>
      <c r="K35" s="5">
        <f>[2]Calendario!K31</f>
        <v>300571</v>
      </c>
      <c r="L35" s="5">
        <f>[2]Calendario!L31</f>
        <v>221833</v>
      </c>
      <c r="M35" s="5">
        <f>[2]Calendario!M31</f>
        <v>326356</v>
      </c>
      <c r="N35" s="5">
        <f>[2]Calendario!N31</f>
        <v>527807</v>
      </c>
      <c r="O35" s="5">
        <f t="shared" si="8"/>
        <v>3644078</v>
      </c>
    </row>
    <row r="36" spans="2:15" ht="15" customHeight="1">
      <c r="B36" s="4" t="s">
        <v>39</v>
      </c>
      <c r="C36" s="5">
        <f>[2]Calendario!C32</f>
        <v>2141489</v>
      </c>
      <c r="D36" s="5">
        <f>[2]Calendario!D32</f>
        <v>1874560</v>
      </c>
      <c r="E36" s="5">
        <f>[2]Calendario!E32</f>
        <v>5859837</v>
      </c>
      <c r="F36" s="5">
        <f>[2]Calendario!F32</f>
        <v>7017599</v>
      </c>
      <c r="G36" s="5">
        <f>[2]Calendario!G32</f>
        <v>8692615</v>
      </c>
      <c r="H36" s="5">
        <f>[2]Calendario!H32</f>
        <v>7943502</v>
      </c>
      <c r="I36" s="5">
        <f>[2]Calendario!I32</f>
        <v>2607233</v>
      </c>
      <c r="J36" s="5">
        <f>[2]Calendario!J32</f>
        <v>5777152</v>
      </c>
      <c r="K36" s="5">
        <f>[2]Calendario!K32</f>
        <v>6228400</v>
      </c>
      <c r="L36" s="5">
        <f>[2]Calendario!L32</f>
        <v>5025286</v>
      </c>
      <c r="M36" s="5">
        <f>[2]Calendario!M32</f>
        <v>11106617</v>
      </c>
      <c r="N36" s="5">
        <f>[2]Calendario!N32</f>
        <v>16710788</v>
      </c>
      <c r="O36" s="5">
        <f t="shared" si="8"/>
        <v>80985078</v>
      </c>
    </row>
    <row r="37" spans="2:15" ht="15" customHeight="1">
      <c r="B37" s="4" t="s">
        <v>40</v>
      </c>
      <c r="C37" s="5">
        <f>[2]Calendario!C33</f>
        <v>754031</v>
      </c>
      <c r="D37" s="5">
        <f>[2]Calendario!D33</f>
        <v>614101</v>
      </c>
      <c r="E37" s="5">
        <f>[2]Calendario!E33</f>
        <v>559191</v>
      </c>
      <c r="F37" s="5">
        <f>[2]Calendario!F33</f>
        <v>559476</v>
      </c>
      <c r="G37" s="5">
        <f>[2]Calendario!G33</f>
        <v>580764</v>
      </c>
      <c r="H37" s="5">
        <f>[2]Calendario!H33</f>
        <v>590622</v>
      </c>
      <c r="I37" s="5">
        <f>[2]Calendario!I33</f>
        <v>541962</v>
      </c>
      <c r="J37" s="5">
        <f>[2]Calendario!J33</f>
        <v>535943</v>
      </c>
      <c r="K37" s="5">
        <f>[2]Calendario!K33</f>
        <v>532825</v>
      </c>
      <c r="L37" s="5">
        <f>[2]Calendario!L33</f>
        <v>582254</v>
      </c>
      <c r="M37" s="5">
        <f>[2]Calendario!M33</f>
        <v>532008</v>
      </c>
      <c r="N37" s="5">
        <f>[2]Calendario!N33</f>
        <v>544456</v>
      </c>
      <c r="O37" s="5">
        <f t="shared" si="8"/>
        <v>6927633</v>
      </c>
    </row>
    <row r="38" spans="2:15" ht="15" customHeight="1">
      <c r="B38" s="4" t="s">
        <v>41</v>
      </c>
      <c r="C38" s="5">
        <f>[2]Calendario!C34</f>
        <v>2576078</v>
      </c>
      <c r="D38" s="5">
        <f>[2]Calendario!D34</f>
        <v>2599989</v>
      </c>
      <c r="E38" s="5">
        <f>[2]Calendario!E34</f>
        <v>2479975</v>
      </c>
      <c r="F38" s="5">
        <f>[2]Calendario!F34</f>
        <v>3107252</v>
      </c>
      <c r="G38" s="5">
        <f>[2]Calendario!G34</f>
        <v>3131969</v>
      </c>
      <c r="H38" s="5">
        <f>[2]Calendario!H34</f>
        <v>2709870</v>
      </c>
      <c r="I38" s="5">
        <f>[2]Calendario!I34</f>
        <v>3273862</v>
      </c>
      <c r="J38" s="5">
        <f>[2]Calendario!J34</f>
        <v>3177374</v>
      </c>
      <c r="K38" s="5">
        <f>[2]Calendario!K34</f>
        <v>2893064</v>
      </c>
      <c r="L38" s="5">
        <f>[2]Calendario!L34</f>
        <v>3083831</v>
      </c>
      <c r="M38" s="5">
        <f>[2]Calendario!M34</f>
        <v>2942535</v>
      </c>
      <c r="N38" s="5">
        <f>[2]Calendario!N34</f>
        <v>3085263</v>
      </c>
      <c r="O38" s="5">
        <f t="shared" si="8"/>
        <v>35061062</v>
      </c>
    </row>
    <row r="39" spans="2:15" ht="15" customHeight="1">
      <c r="B39" s="4" t="s">
        <v>42</v>
      </c>
      <c r="C39" s="5">
        <f>[2]Calendario!C35</f>
        <v>94447</v>
      </c>
      <c r="D39" s="5">
        <f>[2]Calendario!D35</f>
        <v>83079</v>
      </c>
      <c r="E39" s="5">
        <f>[2]Calendario!E35</f>
        <v>84083</v>
      </c>
      <c r="F39" s="5">
        <f>[2]Calendario!F35</f>
        <v>81416</v>
      </c>
      <c r="G39" s="5">
        <f>[2]Calendario!G35</f>
        <v>74702</v>
      </c>
      <c r="H39" s="5">
        <f>[2]Calendario!H35</f>
        <v>79664</v>
      </c>
      <c r="I39" s="5">
        <f>[2]Calendario!I35</f>
        <v>77428</v>
      </c>
      <c r="J39" s="5">
        <f>[2]Calendario!J35</f>
        <v>82293</v>
      </c>
      <c r="K39" s="5">
        <f>[2]Calendario!K35</f>
        <v>74156</v>
      </c>
      <c r="L39" s="5">
        <f>[2]Calendario!L35</f>
        <v>80502</v>
      </c>
      <c r="M39" s="5">
        <f>[2]Calendario!M35</f>
        <v>69155</v>
      </c>
      <c r="N39" s="5">
        <f>[2]Calendario!N35</f>
        <v>83654</v>
      </c>
      <c r="O39" s="5">
        <f t="shared" si="8"/>
        <v>964579</v>
      </c>
    </row>
    <row r="40" spans="2:15" ht="15" customHeight="1">
      <c r="B40" s="4" t="s">
        <v>43</v>
      </c>
      <c r="C40" s="5">
        <f>[2]Calendario!C36</f>
        <v>828685</v>
      </c>
      <c r="D40" s="5">
        <f>[2]Calendario!D36</f>
        <v>681507</v>
      </c>
      <c r="E40" s="5">
        <f>[2]Calendario!E36</f>
        <v>582349</v>
      </c>
      <c r="F40" s="5">
        <f>[2]Calendario!F36</f>
        <v>543066</v>
      </c>
      <c r="G40" s="5">
        <f>[2]Calendario!G36</f>
        <v>563879</v>
      </c>
      <c r="H40" s="5">
        <f>[2]Calendario!H36</f>
        <v>593778</v>
      </c>
      <c r="I40" s="5">
        <f>[2]Calendario!I36</f>
        <v>706639</v>
      </c>
      <c r="J40" s="5">
        <f>[2]Calendario!J36</f>
        <v>554544</v>
      </c>
      <c r="K40" s="5">
        <f>[2]Calendario!K36</f>
        <v>595908</v>
      </c>
      <c r="L40" s="5">
        <f>[2]Calendario!L36</f>
        <v>648857</v>
      </c>
      <c r="M40" s="5">
        <f>[2]Calendario!M36</f>
        <v>454765</v>
      </c>
      <c r="N40" s="5">
        <f>[2]Calendario!N36</f>
        <v>371555</v>
      </c>
      <c r="O40" s="5">
        <f t="shared" si="8"/>
        <v>7125532</v>
      </c>
    </row>
    <row r="41" spans="2:15" ht="15" customHeight="1">
      <c r="B41" s="4" t="s">
        <v>44</v>
      </c>
      <c r="C41" s="5">
        <f>[2]Calendario!C37</f>
        <v>5627</v>
      </c>
      <c r="D41" s="5">
        <f>[2]Calendario!D37</f>
        <v>5189</v>
      </c>
      <c r="E41" s="5">
        <f>[2]Calendario!E37</f>
        <v>5308</v>
      </c>
      <c r="F41" s="5">
        <f>[2]Calendario!F37</f>
        <v>4669</v>
      </c>
      <c r="G41" s="5">
        <f>[2]Calendario!G37</f>
        <v>5627</v>
      </c>
      <c r="H41" s="5">
        <f>[2]Calendario!H37</f>
        <v>5308</v>
      </c>
      <c r="I41" s="5">
        <f>[2]Calendario!I37</f>
        <v>5308</v>
      </c>
      <c r="J41" s="5">
        <f>[2]Calendario!J37</f>
        <v>4988</v>
      </c>
      <c r="K41" s="5">
        <f>[2]Calendario!K37</f>
        <v>4988</v>
      </c>
      <c r="L41" s="5">
        <f>[2]Calendario!L37</f>
        <v>5159</v>
      </c>
      <c r="M41" s="5">
        <f>[2]Calendario!M37</f>
        <v>5122</v>
      </c>
      <c r="N41" s="5">
        <f>[2]Calendario!N37</f>
        <v>8207</v>
      </c>
      <c r="O41" s="5">
        <f t="shared" si="8"/>
        <v>65500</v>
      </c>
    </row>
    <row r="42" spans="2:15" ht="15" customHeight="1">
      <c r="B42" s="4" t="s">
        <v>45</v>
      </c>
      <c r="C42" s="5">
        <f>[2]Calendario!C38</f>
        <v>39688486</v>
      </c>
      <c r="D42" s="5">
        <f>[2]Calendario!D38</f>
        <v>41842863</v>
      </c>
      <c r="E42" s="5">
        <f>[2]Calendario!E38</f>
        <v>44551475</v>
      </c>
      <c r="F42" s="5">
        <f>[2]Calendario!F38</f>
        <v>46028570</v>
      </c>
      <c r="G42" s="5">
        <f>[2]Calendario!G38</f>
        <v>44551475</v>
      </c>
      <c r="H42" s="5">
        <f>[2]Calendario!H38</f>
        <v>42319276</v>
      </c>
      <c r="I42" s="5">
        <f>[2]Calendario!I38</f>
        <v>44576717</v>
      </c>
      <c r="J42" s="5">
        <f>[2]Calendario!J38</f>
        <v>43934664</v>
      </c>
      <c r="K42" s="5">
        <f>[2]Calendario!K38</f>
        <v>46379306</v>
      </c>
      <c r="L42" s="5">
        <f>[2]Calendario!L38</f>
        <v>44309589</v>
      </c>
      <c r="M42" s="5">
        <f>[2]Calendario!M38</f>
        <v>41972746</v>
      </c>
      <c r="N42" s="5">
        <f>[2]Calendario!N38</f>
        <v>45687302</v>
      </c>
      <c r="O42" s="5">
        <f t="shared" si="8"/>
        <v>525842469</v>
      </c>
    </row>
    <row r="43" spans="2:15" ht="15" customHeight="1">
      <c r="B43" s="4" t="s">
        <v>46</v>
      </c>
      <c r="C43" s="5">
        <f>[2]Calendario!C39</f>
        <v>1201799</v>
      </c>
      <c r="D43" s="5">
        <f>[2]Calendario!D39</f>
        <v>795295</v>
      </c>
      <c r="E43" s="5">
        <f>[2]Calendario!E39</f>
        <v>1139972</v>
      </c>
      <c r="F43" s="5">
        <f>[2]Calendario!F39</f>
        <v>1109705</v>
      </c>
      <c r="G43" s="5">
        <f>[2]Calendario!G39</f>
        <v>956619</v>
      </c>
      <c r="H43" s="5">
        <f>[2]Calendario!H39</f>
        <v>1093219</v>
      </c>
      <c r="I43" s="5">
        <f>[2]Calendario!I39</f>
        <v>1147097</v>
      </c>
      <c r="J43" s="5">
        <f>[2]Calendario!J39</f>
        <v>965108</v>
      </c>
      <c r="K43" s="5">
        <f>[2]Calendario!K39</f>
        <v>1144457</v>
      </c>
      <c r="L43" s="5">
        <f>[2]Calendario!L39</f>
        <v>948559</v>
      </c>
      <c r="M43" s="5">
        <f>[2]Calendario!M39</f>
        <v>1028525</v>
      </c>
      <c r="N43" s="5">
        <f>[2]Calendario!N39</f>
        <v>1102606</v>
      </c>
      <c r="O43" s="5">
        <f t="shared" si="8"/>
        <v>12632961</v>
      </c>
    </row>
    <row r="44" spans="2:15" ht="15" customHeight="1">
      <c r="B44" s="4" t="s">
        <v>47</v>
      </c>
      <c r="C44" s="5">
        <f>[2]Calendario!C40</f>
        <v>509113</v>
      </c>
      <c r="D44" s="5">
        <f>[2]Calendario!D40</f>
        <v>662670</v>
      </c>
      <c r="E44" s="5">
        <f>[2]Calendario!E40</f>
        <v>625975</v>
      </c>
      <c r="F44" s="5">
        <f>[2]Calendario!F40</f>
        <v>650168</v>
      </c>
      <c r="G44" s="5">
        <f>[2]Calendario!G40</f>
        <v>436557</v>
      </c>
      <c r="H44" s="5">
        <f>[2]Calendario!H40</f>
        <v>778165</v>
      </c>
      <c r="I44" s="5">
        <f>[2]Calendario!I40</f>
        <v>791620</v>
      </c>
      <c r="J44" s="5">
        <f>[2]Calendario!J40</f>
        <v>719459</v>
      </c>
      <c r="K44" s="5">
        <f>[2]Calendario!K40</f>
        <v>563922</v>
      </c>
      <c r="L44" s="5">
        <f>[2]Calendario!L40</f>
        <v>638278</v>
      </c>
      <c r="M44" s="5">
        <f>[2]Calendario!M40</f>
        <v>581083</v>
      </c>
      <c r="N44" s="5">
        <f>[2]Calendario!N40</f>
        <v>670044</v>
      </c>
      <c r="O44" s="5">
        <f t="shared" si="8"/>
        <v>7627054</v>
      </c>
    </row>
    <row r="45" spans="2:15" ht="15" customHeight="1">
      <c r="B45" s="4" t="s">
        <v>48</v>
      </c>
      <c r="C45" s="5">
        <f>[2]Calendario!C41</f>
        <v>636779</v>
      </c>
      <c r="D45" s="5">
        <f>[2]Calendario!D41</f>
        <v>546612</v>
      </c>
      <c r="E45" s="5">
        <f>[2]Calendario!E41</f>
        <v>557121</v>
      </c>
      <c r="F45" s="5">
        <f>[2]Calendario!F41</f>
        <v>647641</v>
      </c>
      <c r="G45" s="5">
        <f>[2]Calendario!G41</f>
        <v>550012</v>
      </c>
      <c r="H45" s="5">
        <f>[2]Calendario!H41</f>
        <v>522623</v>
      </c>
      <c r="I45" s="5">
        <f>[2]Calendario!I41</f>
        <v>599261</v>
      </c>
      <c r="J45" s="5">
        <f>[2]Calendario!J41</f>
        <v>530864</v>
      </c>
      <c r="K45" s="5">
        <f>[2]Calendario!K41</f>
        <v>467077</v>
      </c>
      <c r="L45" s="5">
        <f>[2]Calendario!L41</f>
        <v>629243</v>
      </c>
      <c r="M45" s="5">
        <f>[2]Calendario!M41</f>
        <v>530078</v>
      </c>
      <c r="N45" s="5">
        <f>[2]Calendario!N41</f>
        <v>791344</v>
      </c>
      <c r="O45" s="5">
        <f t="shared" si="8"/>
        <v>7008655</v>
      </c>
    </row>
    <row r="46" spans="2:15" ht="15" customHeight="1">
      <c r="B46" s="4" t="s">
        <v>49</v>
      </c>
      <c r="C46" s="5">
        <f>[2]Calendario!C42</f>
        <v>0</v>
      </c>
      <c r="D46" s="5">
        <f>[2]Calendario!D42</f>
        <v>0</v>
      </c>
      <c r="E46" s="5">
        <f>[2]Calendario!E42</f>
        <v>0</v>
      </c>
      <c r="F46" s="5">
        <f>[2]Calendario!F42</f>
        <v>0</v>
      </c>
      <c r="G46" s="5">
        <f>[2]Calendario!G42</f>
        <v>0</v>
      </c>
      <c r="H46" s="5">
        <f>[2]Calendario!H42</f>
        <v>0</v>
      </c>
      <c r="I46" s="5">
        <f>[2]Calendario!I42</f>
        <v>0</v>
      </c>
      <c r="J46" s="5">
        <f>[2]Calendario!J42</f>
        <v>0</v>
      </c>
      <c r="K46" s="5">
        <f>[2]Calendario!K42</f>
        <v>0</v>
      </c>
      <c r="L46" s="5">
        <f>[2]Calendario!L42</f>
        <v>0</v>
      </c>
      <c r="M46" s="5">
        <f>[2]Calendario!M42</f>
        <v>0</v>
      </c>
      <c r="N46" s="5">
        <f>[2]Calendario!N42</f>
        <v>0</v>
      </c>
      <c r="O46" s="5">
        <f t="shared" si="8"/>
        <v>0</v>
      </c>
    </row>
    <row r="47" spans="2:15" ht="15" customHeight="1">
      <c r="B47" s="4" t="s">
        <v>50</v>
      </c>
      <c r="C47" s="5">
        <f>[2]Calendario!C43</f>
        <v>37854</v>
      </c>
      <c r="D47" s="5">
        <f>[2]Calendario!D43</f>
        <v>102347</v>
      </c>
      <c r="E47" s="5">
        <f>[2]Calendario!E43</f>
        <v>91834</v>
      </c>
      <c r="F47" s="5">
        <f>[2]Calendario!F43</f>
        <v>91130</v>
      </c>
      <c r="G47" s="5">
        <f>[2]Calendario!G43</f>
        <v>67995</v>
      </c>
      <c r="H47" s="5">
        <f>[2]Calendario!H43</f>
        <v>24536</v>
      </c>
      <c r="I47" s="5">
        <f>[2]Calendario!I43</f>
        <v>25238</v>
      </c>
      <c r="J47" s="5">
        <f>[2]Calendario!J43</f>
        <v>28740</v>
      </c>
      <c r="K47" s="5">
        <f>[2]Calendario!K43</f>
        <v>27870</v>
      </c>
      <c r="L47" s="5">
        <f>[2]Calendario!L43</f>
        <v>27293</v>
      </c>
      <c r="M47" s="5">
        <f>[2]Calendario!M43</f>
        <v>28041</v>
      </c>
      <c r="N47" s="5">
        <f>[2]Calendario!N43</f>
        <v>29841</v>
      </c>
      <c r="O47" s="5">
        <f t="shared" si="8"/>
        <v>582719</v>
      </c>
    </row>
    <row r="48" spans="2:15" ht="15" customHeight="1">
      <c r="B48" s="4" t="s">
        <v>51</v>
      </c>
      <c r="C48" s="5">
        <f>[2]Calendario!C44</f>
        <v>10379</v>
      </c>
      <c r="D48" s="5">
        <f>[2]Calendario!D44</f>
        <v>11600</v>
      </c>
      <c r="E48" s="5">
        <f>[2]Calendario!E44</f>
        <v>7805</v>
      </c>
      <c r="F48" s="5">
        <f>[2]Calendario!F44</f>
        <v>8123</v>
      </c>
      <c r="G48" s="5">
        <f>[2]Calendario!G44</f>
        <v>8471</v>
      </c>
      <c r="H48" s="5">
        <f>[2]Calendario!H44</f>
        <v>13320</v>
      </c>
      <c r="I48" s="5">
        <f>[2]Calendario!I44</f>
        <v>10021</v>
      </c>
      <c r="J48" s="5">
        <f>[2]Calendario!J44</f>
        <v>7552</v>
      </c>
      <c r="K48" s="5">
        <f>[2]Calendario!K44</f>
        <v>6117</v>
      </c>
      <c r="L48" s="5">
        <f>[2]Calendario!L44</f>
        <v>8031</v>
      </c>
      <c r="M48" s="5">
        <f>[2]Calendario!M44</f>
        <v>9421</v>
      </c>
      <c r="N48" s="5">
        <f>[2]Calendario!N44</f>
        <v>8180</v>
      </c>
      <c r="O48" s="5">
        <f t="shared" si="8"/>
        <v>109020</v>
      </c>
    </row>
    <row r="49" spans="2:15" ht="15" customHeight="1">
      <c r="B49" s="4" t="s">
        <v>52</v>
      </c>
      <c r="C49" s="5">
        <f>[2]Calendario!C45</f>
        <v>4938</v>
      </c>
      <c r="D49" s="5">
        <f>[2]Calendario!D45</f>
        <v>4238</v>
      </c>
      <c r="E49" s="5">
        <f>[2]Calendario!E45</f>
        <v>4319</v>
      </c>
      <c r="F49" s="5">
        <f>[2]Calendario!F45</f>
        <v>5022</v>
      </c>
      <c r="G49" s="5">
        <f>[2]Calendario!G45</f>
        <v>4264</v>
      </c>
      <c r="H49" s="5">
        <f>[2]Calendario!H45</f>
        <v>4053</v>
      </c>
      <c r="I49" s="5">
        <f>[2]Calendario!I45</f>
        <v>4646</v>
      </c>
      <c r="J49" s="5">
        <f>[2]Calendario!J45</f>
        <v>4116</v>
      </c>
      <c r="K49" s="5">
        <f>[2]Calendario!K45</f>
        <v>3622</v>
      </c>
      <c r="L49" s="5">
        <f>[2]Calendario!L45</f>
        <v>4879</v>
      </c>
      <c r="M49" s="5">
        <f>[2]Calendario!M45</f>
        <v>4110</v>
      </c>
      <c r="N49" s="5">
        <f>[2]Calendario!N45</f>
        <v>6135</v>
      </c>
      <c r="O49" s="5">
        <f t="shared" si="8"/>
        <v>54342</v>
      </c>
    </row>
    <row r="50" spans="2:15" ht="15" customHeight="1">
      <c r="B50" s="4" t="s">
        <v>53</v>
      </c>
      <c r="C50" s="5">
        <f>[2]Calendario!C46</f>
        <v>830441</v>
      </c>
      <c r="D50" s="5">
        <f>[2]Calendario!D46</f>
        <v>1727419</v>
      </c>
      <c r="E50" s="5">
        <f>[2]Calendario!E46</f>
        <v>469720</v>
      </c>
      <c r="F50" s="5">
        <f>[2]Calendario!F46</f>
        <v>496599</v>
      </c>
      <c r="G50" s="5">
        <f>[2]Calendario!G46</f>
        <v>317860</v>
      </c>
      <c r="H50" s="5">
        <f>[2]Calendario!H46</f>
        <v>118752</v>
      </c>
      <c r="I50" s="5">
        <f>[2]Calendario!I46</f>
        <v>117432</v>
      </c>
      <c r="J50" s="5">
        <f>[2]Calendario!J46</f>
        <v>122374</v>
      </c>
      <c r="K50" s="5">
        <f>[2]Calendario!K46</f>
        <v>130120</v>
      </c>
      <c r="L50" s="5">
        <f>[2]Calendario!L46</f>
        <v>113987</v>
      </c>
      <c r="M50" s="5">
        <f>[2]Calendario!M46</f>
        <v>98123</v>
      </c>
      <c r="N50" s="5">
        <f>[2]Calendario!N46</f>
        <v>100974</v>
      </c>
      <c r="O50" s="5">
        <f t="shared" si="8"/>
        <v>4643801</v>
      </c>
    </row>
    <row r="51" spans="2:15" ht="15" customHeight="1">
      <c r="B51" s="4" t="s">
        <v>54</v>
      </c>
      <c r="C51" s="5">
        <f>[2]Calendario!C47</f>
        <v>0</v>
      </c>
      <c r="D51" s="5">
        <f>[2]Calendario!D47</f>
        <v>0</v>
      </c>
      <c r="E51" s="5">
        <f>[2]Calendario!E47</f>
        <v>0</v>
      </c>
      <c r="F51" s="5">
        <f>[2]Calendario!F47</f>
        <v>0</v>
      </c>
      <c r="G51" s="5">
        <f>[2]Calendario!G47</f>
        <v>0</v>
      </c>
      <c r="H51" s="5">
        <f>[2]Calendario!H47</f>
        <v>0</v>
      </c>
      <c r="I51" s="5">
        <f>[2]Calendario!I47</f>
        <v>0</v>
      </c>
      <c r="J51" s="5">
        <f>[2]Calendario!J47</f>
        <v>0</v>
      </c>
      <c r="K51" s="5">
        <f>[2]Calendario!K47</f>
        <v>0</v>
      </c>
      <c r="L51" s="5">
        <f>[2]Calendario!L47</f>
        <v>0</v>
      </c>
      <c r="M51" s="5">
        <f>[2]Calendario!M47</f>
        <v>0</v>
      </c>
      <c r="N51" s="5">
        <f>[2]Calendario!N47</f>
        <v>0</v>
      </c>
      <c r="O51" s="5">
        <f t="shared" si="8"/>
        <v>0</v>
      </c>
    </row>
    <row r="52" spans="2:15" ht="15" customHeight="1">
      <c r="B52" s="4" t="s">
        <v>55</v>
      </c>
      <c r="C52" s="5">
        <f>[2]Calendario!C48</f>
        <v>1007103</v>
      </c>
      <c r="D52" s="5">
        <f>[2]Calendario!D48</f>
        <v>987735</v>
      </c>
      <c r="E52" s="5">
        <f>[2]Calendario!E48</f>
        <v>855604</v>
      </c>
      <c r="F52" s="5">
        <f>[2]Calendario!F48</f>
        <v>929634</v>
      </c>
      <c r="G52" s="5">
        <f>[2]Calendario!G48</f>
        <v>154939</v>
      </c>
      <c r="H52" s="5">
        <f>[2]Calendario!H48</f>
        <v>147020</v>
      </c>
      <c r="I52" s="5">
        <f>[2]Calendario!I48</f>
        <v>147592</v>
      </c>
      <c r="J52" s="5">
        <f>[2]Calendario!J48</f>
        <v>158616</v>
      </c>
      <c r="K52" s="5">
        <f>[2]Calendario!K48</f>
        <v>147592</v>
      </c>
      <c r="L52" s="5">
        <f>[2]Calendario!L48</f>
        <v>143584</v>
      </c>
      <c r="M52" s="5">
        <f>[2]Calendario!M48</f>
        <v>154499</v>
      </c>
      <c r="N52" s="5">
        <f>[2]Calendario!N48</f>
        <v>168331</v>
      </c>
      <c r="O52" s="5">
        <f t="shared" si="8"/>
        <v>5002249</v>
      </c>
    </row>
    <row r="53" spans="2:15" ht="15" customHeight="1">
      <c r="B53" s="4" t="s">
        <v>56</v>
      </c>
      <c r="C53" s="5">
        <f>[2]Calendario!C49</f>
        <v>678352</v>
      </c>
      <c r="D53" s="5">
        <f>[2]Calendario!D49</f>
        <v>715464</v>
      </c>
      <c r="E53" s="5">
        <f>[2]Calendario!E49</f>
        <v>743301</v>
      </c>
      <c r="F53" s="5">
        <f>[2]Calendario!F49</f>
        <v>756636</v>
      </c>
      <c r="G53" s="5">
        <f>[2]Calendario!G49</f>
        <v>733050</v>
      </c>
      <c r="H53" s="5">
        <f>[2]Calendario!H49</f>
        <v>734860</v>
      </c>
      <c r="I53" s="5">
        <f>[2]Calendario!I49</f>
        <v>834823</v>
      </c>
      <c r="J53" s="5">
        <f>[2]Calendario!J49</f>
        <v>708753</v>
      </c>
      <c r="K53" s="5">
        <f>[2]Calendario!K49</f>
        <v>700603</v>
      </c>
      <c r="L53" s="5">
        <f>[2]Calendario!L49</f>
        <v>696147</v>
      </c>
      <c r="M53" s="5">
        <f>[2]Calendario!M49</f>
        <v>698212</v>
      </c>
      <c r="N53" s="5">
        <f>[2]Calendario!N49</f>
        <v>783893</v>
      </c>
      <c r="O53" s="5">
        <f t="shared" si="8"/>
        <v>8784094</v>
      </c>
    </row>
    <row r="54" spans="2:15" ht="15" customHeight="1">
      <c r="B54" s="4" t="s">
        <v>57</v>
      </c>
      <c r="C54" s="5">
        <f>[2]Calendario!C50</f>
        <v>73338</v>
      </c>
      <c r="D54" s="5">
        <f>[2]Calendario!D50</f>
        <v>77350</v>
      </c>
      <c r="E54" s="5">
        <f>[2]Calendario!E50</f>
        <v>80360</v>
      </c>
      <c r="F54" s="5">
        <f>[2]Calendario!F50</f>
        <v>81801</v>
      </c>
      <c r="G54" s="5">
        <f>[2]Calendario!G50</f>
        <v>79250</v>
      </c>
      <c r="H54" s="5">
        <f>[2]Calendario!H50</f>
        <v>79447</v>
      </c>
      <c r="I54" s="5">
        <f>[2]Calendario!I50</f>
        <v>90253</v>
      </c>
      <c r="J54" s="5">
        <f>[2]Calendario!J50</f>
        <v>76625</v>
      </c>
      <c r="K54" s="5">
        <f>[2]Calendario!K50</f>
        <v>75744</v>
      </c>
      <c r="L54" s="5">
        <f>[2]Calendario!L50</f>
        <v>75263</v>
      </c>
      <c r="M54" s="5">
        <f>[2]Calendario!M50</f>
        <v>75484</v>
      </c>
      <c r="N54" s="5">
        <f>[2]Calendario!N50</f>
        <v>84747</v>
      </c>
      <c r="O54" s="5">
        <f t="shared" si="8"/>
        <v>949662</v>
      </c>
    </row>
    <row r="55" spans="2:15" ht="15" customHeight="1">
      <c r="B55" s="4" t="s">
        <v>58</v>
      </c>
      <c r="C55" s="5">
        <f>[2]Calendario!C51</f>
        <v>0</v>
      </c>
      <c r="D55" s="5">
        <f>[2]Calendario!D51</f>
        <v>0</v>
      </c>
      <c r="E55" s="5">
        <f>[2]Calendario!E51</f>
        <v>0</v>
      </c>
      <c r="F55" s="5">
        <f>[2]Calendario!F51</f>
        <v>0</v>
      </c>
      <c r="G55" s="5">
        <f>[2]Calendario!G51</f>
        <v>0</v>
      </c>
      <c r="H55" s="5">
        <f>[2]Calendario!H51</f>
        <v>0</v>
      </c>
      <c r="I55" s="5">
        <f>[2]Calendario!I51</f>
        <v>0</v>
      </c>
      <c r="J55" s="5">
        <f>[2]Calendario!J51</f>
        <v>0</v>
      </c>
      <c r="K55" s="5">
        <f>[2]Calendario!K51</f>
        <v>0</v>
      </c>
      <c r="L55" s="5">
        <f>[2]Calendario!L51</f>
        <v>0</v>
      </c>
      <c r="M55" s="5">
        <f>[2]Calendario!M51</f>
        <v>0</v>
      </c>
      <c r="N55" s="5">
        <f>[2]Calendario!N51</f>
        <v>0</v>
      </c>
      <c r="O55" s="5">
        <f t="shared" si="8"/>
        <v>0</v>
      </c>
    </row>
    <row r="56" spans="2:15" ht="15" customHeight="1">
      <c r="B56" s="4" t="s">
        <v>59</v>
      </c>
      <c r="C56" s="5">
        <f>[2]Calendario!C52</f>
        <v>0</v>
      </c>
      <c r="D56" s="5">
        <f>[2]Calendario!D52</f>
        <v>0</v>
      </c>
      <c r="E56" s="5">
        <f>[2]Calendario!E52</f>
        <v>0</v>
      </c>
      <c r="F56" s="5">
        <f>[2]Calendario!F52</f>
        <v>0</v>
      </c>
      <c r="G56" s="5">
        <f>[2]Calendario!G52</f>
        <v>0</v>
      </c>
      <c r="H56" s="5">
        <f>[2]Calendario!H52</f>
        <v>0</v>
      </c>
      <c r="I56" s="5">
        <f>[2]Calendario!I52</f>
        <v>0</v>
      </c>
      <c r="J56" s="5">
        <f>[2]Calendario!J52</f>
        <v>0</v>
      </c>
      <c r="K56" s="5">
        <f>[2]Calendario!K52</f>
        <v>0</v>
      </c>
      <c r="L56" s="5">
        <f>[2]Calendario!L52</f>
        <v>0</v>
      </c>
      <c r="M56" s="5">
        <f>[2]Calendario!M52</f>
        <v>0</v>
      </c>
      <c r="N56" s="5">
        <f>[2]Calendario!N52</f>
        <v>0</v>
      </c>
      <c r="O56" s="5">
        <f t="shared" si="8"/>
        <v>0</v>
      </c>
    </row>
    <row r="57" spans="2:15" ht="15" customHeight="1">
      <c r="B57" s="7" t="s">
        <v>28</v>
      </c>
      <c r="C57" s="6">
        <f>SUM(C58:C60)</f>
        <v>3625135</v>
      </c>
      <c r="D57" s="6">
        <f t="shared" ref="D57:N57" si="9">SUM(D58:D60)</f>
        <v>3930112</v>
      </c>
      <c r="E57" s="6">
        <f t="shared" si="9"/>
        <v>3634394</v>
      </c>
      <c r="F57" s="6">
        <f t="shared" si="9"/>
        <v>3918075</v>
      </c>
      <c r="G57" s="6">
        <f t="shared" si="9"/>
        <v>3862166</v>
      </c>
      <c r="H57" s="6">
        <f t="shared" si="9"/>
        <v>3544418</v>
      </c>
      <c r="I57" s="6">
        <f t="shared" si="9"/>
        <v>3431694</v>
      </c>
      <c r="J57" s="6">
        <f t="shared" si="9"/>
        <v>3997050</v>
      </c>
      <c r="K57" s="6">
        <f t="shared" si="9"/>
        <v>3773962</v>
      </c>
      <c r="L57" s="6">
        <f t="shared" si="9"/>
        <v>4047157</v>
      </c>
      <c r="M57" s="6">
        <f t="shared" si="9"/>
        <v>3478073</v>
      </c>
      <c r="N57" s="6">
        <f t="shared" si="9"/>
        <v>3871951</v>
      </c>
      <c r="O57" s="6">
        <f>SUM(O58:O60)</f>
        <v>45114187</v>
      </c>
    </row>
    <row r="58" spans="2:15" ht="15" customHeight="1">
      <c r="B58" s="4" t="s">
        <v>29</v>
      </c>
      <c r="C58" s="5">
        <f>[2]Calendario!C54</f>
        <v>857513</v>
      </c>
      <c r="D58" s="5">
        <f>[2]Calendario!D54</f>
        <v>915185</v>
      </c>
      <c r="E58" s="5">
        <f>[2]Calendario!E54</f>
        <v>905733</v>
      </c>
      <c r="F58" s="5">
        <f>[2]Calendario!F54</f>
        <v>839519</v>
      </c>
      <c r="G58" s="5">
        <f>[2]Calendario!G54</f>
        <v>960579</v>
      </c>
      <c r="H58" s="5">
        <f>[2]Calendario!H54</f>
        <v>829415</v>
      </c>
      <c r="I58" s="5">
        <f>[2]Calendario!I54</f>
        <v>697813</v>
      </c>
      <c r="J58" s="5">
        <f>[2]Calendario!J54</f>
        <v>1002476</v>
      </c>
      <c r="K58" s="5">
        <f>[2]Calendario!K54</f>
        <v>929603</v>
      </c>
      <c r="L58" s="5">
        <f>[2]Calendario!L54</f>
        <v>859043</v>
      </c>
      <c r="M58" s="5">
        <f>[2]Calendario!M54</f>
        <v>844369</v>
      </c>
      <c r="N58" s="5">
        <f>[2]Calendario!N54</f>
        <v>1062552</v>
      </c>
      <c r="O58" s="5">
        <f>SUM(C58:N58)</f>
        <v>10703800</v>
      </c>
    </row>
    <row r="59" spans="2:15" ht="15" customHeight="1">
      <c r="B59" s="4" t="s">
        <v>30</v>
      </c>
      <c r="C59" s="5">
        <f>[2]Calendario!C55</f>
        <v>2222148</v>
      </c>
      <c r="D59" s="5">
        <f>[2]Calendario!D55</f>
        <v>2377057</v>
      </c>
      <c r="E59" s="5">
        <f>[2]Calendario!E55</f>
        <v>2051129</v>
      </c>
      <c r="F59" s="5">
        <f>[2]Calendario!F55</f>
        <v>2423605</v>
      </c>
      <c r="G59" s="5">
        <f>[2]Calendario!G55</f>
        <v>2237157</v>
      </c>
      <c r="H59" s="5">
        <f>[2]Calendario!H55</f>
        <v>2007968</v>
      </c>
      <c r="I59" s="5">
        <f>[2]Calendario!I55</f>
        <v>2079019</v>
      </c>
      <c r="J59" s="5">
        <f>[2]Calendario!J55</f>
        <v>2220339</v>
      </c>
      <c r="K59" s="5">
        <f>[2]Calendario!K55</f>
        <v>2096128</v>
      </c>
      <c r="L59" s="5">
        <f>[2]Calendario!L55</f>
        <v>2420508</v>
      </c>
      <c r="M59" s="5">
        <f>[2]Calendario!M55</f>
        <v>1963102</v>
      </c>
      <c r="N59" s="5">
        <f>[2]Calendario!N55</f>
        <v>2139842</v>
      </c>
      <c r="O59" s="5">
        <f>SUM(C59:N59)</f>
        <v>26238002</v>
      </c>
    </row>
    <row r="60" spans="2:15" ht="15" customHeight="1">
      <c r="B60" s="4" t="s">
        <v>31</v>
      </c>
      <c r="C60" s="5">
        <f>[2]Calendario!C56</f>
        <v>545474</v>
      </c>
      <c r="D60" s="5">
        <f>[2]Calendario!D56</f>
        <v>637870</v>
      </c>
      <c r="E60" s="5">
        <f>[2]Calendario!E56</f>
        <v>677532</v>
      </c>
      <c r="F60" s="5">
        <f>[2]Calendario!F56</f>
        <v>654951</v>
      </c>
      <c r="G60" s="5">
        <f>[2]Calendario!G56</f>
        <v>664430</v>
      </c>
      <c r="H60" s="5">
        <f>[2]Calendario!H56</f>
        <v>707035</v>
      </c>
      <c r="I60" s="5">
        <f>[2]Calendario!I56</f>
        <v>654862</v>
      </c>
      <c r="J60" s="5">
        <f>[2]Calendario!J56</f>
        <v>774235</v>
      </c>
      <c r="K60" s="5">
        <f>[2]Calendario!K56</f>
        <v>748231</v>
      </c>
      <c r="L60" s="5">
        <f>[2]Calendario!L56</f>
        <v>767606</v>
      </c>
      <c r="M60" s="5">
        <f>[2]Calendario!M56</f>
        <v>670602</v>
      </c>
      <c r="N60" s="5">
        <f>[2]Calendario!N56</f>
        <v>669557</v>
      </c>
      <c r="O60" s="5">
        <f>SUM(C60:N60)</f>
        <v>8172385</v>
      </c>
    </row>
    <row r="61" spans="2:15" ht="15" customHeight="1">
      <c r="B61" s="16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2:15" ht="15" customHeight="1">
      <c r="B62" s="39" t="s">
        <v>60</v>
      </c>
      <c r="C62" s="29">
        <f>SUM(C63,C69)</f>
        <v>11014087</v>
      </c>
      <c r="D62" s="29">
        <f t="shared" ref="D62:N62" si="10">SUM(D63,D69)</f>
        <v>11053503</v>
      </c>
      <c r="E62" s="29">
        <f t="shared" si="10"/>
        <v>12692943</v>
      </c>
      <c r="F62" s="29">
        <f t="shared" si="10"/>
        <v>11819681</v>
      </c>
      <c r="G62" s="29">
        <f t="shared" si="10"/>
        <v>11236848</v>
      </c>
      <c r="H62" s="29">
        <f t="shared" si="10"/>
        <v>11620342</v>
      </c>
      <c r="I62" s="29">
        <f t="shared" si="10"/>
        <v>12971706</v>
      </c>
      <c r="J62" s="29">
        <f t="shared" si="10"/>
        <v>11748927</v>
      </c>
      <c r="K62" s="29">
        <f t="shared" si="10"/>
        <v>11379059</v>
      </c>
      <c r="L62" s="29">
        <f t="shared" si="10"/>
        <v>11985424</v>
      </c>
      <c r="M62" s="29">
        <f t="shared" si="10"/>
        <v>11022970</v>
      </c>
      <c r="N62" s="29">
        <f t="shared" si="10"/>
        <v>12245431</v>
      </c>
      <c r="O62" s="29">
        <f>SUM(O63,O69)</f>
        <v>140790921</v>
      </c>
    </row>
    <row r="63" spans="2:15" ht="15" customHeight="1">
      <c r="B63" s="38" t="s">
        <v>61</v>
      </c>
      <c r="C63" s="27">
        <f>SUM(C64:C68)</f>
        <v>11014087</v>
      </c>
      <c r="D63" s="27">
        <f t="shared" ref="D63:N63" si="11">SUM(D64:D68)</f>
        <v>11053503</v>
      </c>
      <c r="E63" s="27">
        <f t="shared" si="11"/>
        <v>12692943</v>
      </c>
      <c r="F63" s="27">
        <f t="shared" si="11"/>
        <v>11819681</v>
      </c>
      <c r="G63" s="27">
        <f t="shared" si="11"/>
        <v>11236848</v>
      </c>
      <c r="H63" s="27">
        <f t="shared" si="11"/>
        <v>11620342</v>
      </c>
      <c r="I63" s="27">
        <f t="shared" si="11"/>
        <v>12971706</v>
      </c>
      <c r="J63" s="27">
        <f t="shared" si="11"/>
        <v>11748927</v>
      </c>
      <c r="K63" s="27">
        <f t="shared" si="11"/>
        <v>11379059</v>
      </c>
      <c r="L63" s="27">
        <f t="shared" si="11"/>
        <v>11985424</v>
      </c>
      <c r="M63" s="27">
        <f t="shared" si="11"/>
        <v>11022970</v>
      </c>
      <c r="N63" s="27">
        <f t="shared" si="11"/>
        <v>12245431</v>
      </c>
      <c r="O63" s="27">
        <f>SUM(O64:O68)</f>
        <v>140790921</v>
      </c>
    </row>
    <row r="64" spans="2:15" ht="15" customHeight="1">
      <c r="B64" s="4" t="s">
        <v>62</v>
      </c>
      <c r="C64" s="5">
        <f>[2]Calendario!C60</f>
        <v>97983</v>
      </c>
      <c r="D64" s="5">
        <f>[2]Calendario!D60</f>
        <v>94926</v>
      </c>
      <c r="E64" s="5">
        <f>[2]Calendario!E60</f>
        <v>89830</v>
      </c>
      <c r="F64" s="5">
        <f>[2]Calendario!F60</f>
        <v>82952</v>
      </c>
      <c r="G64" s="5">
        <f>[2]Calendario!G60</f>
        <v>83482</v>
      </c>
      <c r="H64" s="5">
        <f>[2]Calendario!H60</f>
        <v>102432</v>
      </c>
      <c r="I64" s="5">
        <f>[2]Calendario!I60</f>
        <v>76050</v>
      </c>
      <c r="J64" s="5">
        <f>[2]Calendario!J60</f>
        <v>80125</v>
      </c>
      <c r="K64" s="5">
        <f>[2]Calendario!K60</f>
        <v>74935</v>
      </c>
      <c r="L64" s="5">
        <f>[2]Calendario!L60</f>
        <v>82322</v>
      </c>
      <c r="M64" s="5">
        <f>[2]Calendario!M60</f>
        <v>95684</v>
      </c>
      <c r="N64" s="5">
        <f>[2]Calendario!N60</f>
        <v>74221</v>
      </c>
      <c r="O64" s="5">
        <f t="shared" ref="O64:O70" si="12">SUM(C64:N64)</f>
        <v>1034942</v>
      </c>
    </row>
    <row r="65" spans="2:15" ht="15" customHeight="1">
      <c r="B65" s="4" t="s">
        <v>63</v>
      </c>
      <c r="C65" s="5">
        <f>[2]Calendario!C61</f>
        <v>0</v>
      </c>
      <c r="D65" s="5">
        <f>[2]Calendario!D61</f>
        <v>0</v>
      </c>
      <c r="E65" s="5">
        <f>[2]Calendario!E61</f>
        <v>0</v>
      </c>
      <c r="F65" s="5">
        <f>[2]Calendario!F61</f>
        <v>0</v>
      </c>
      <c r="G65" s="5">
        <f>[2]Calendario!G61</f>
        <v>0</v>
      </c>
      <c r="H65" s="5">
        <f>[2]Calendario!H61</f>
        <v>0</v>
      </c>
      <c r="I65" s="5">
        <f>[2]Calendario!I61</f>
        <v>0</v>
      </c>
      <c r="J65" s="5">
        <f>[2]Calendario!J61</f>
        <v>0</v>
      </c>
      <c r="K65" s="5">
        <f>[2]Calendario!K61</f>
        <v>0</v>
      </c>
      <c r="L65" s="5">
        <f>[2]Calendario!L61</f>
        <v>0</v>
      </c>
      <c r="M65" s="5">
        <f>[2]Calendario!M61</f>
        <v>0</v>
      </c>
      <c r="N65" s="5">
        <f>[2]Calendario!N61</f>
        <v>0</v>
      </c>
      <c r="O65" s="5">
        <f t="shared" si="12"/>
        <v>0</v>
      </c>
    </row>
    <row r="66" spans="2:15" ht="15" customHeight="1">
      <c r="B66" s="4" t="s">
        <v>64</v>
      </c>
      <c r="C66" s="5">
        <f>[2]Calendario!C62</f>
        <v>0</v>
      </c>
      <c r="D66" s="5">
        <f>[2]Calendario!D62</f>
        <v>0</v>
      </c>
      <c r="E66" s="5">
        <f>[2]Calendario!E62</f>
        <v>0</v>
      </c>
      <c r="F66" s="5">
        <f>[2]Calendario!F62</f>
        <v>0</v>
      </c>
      <c r="G66" s="5">
        <f>[2]Calendario!G62</f>
        <v>0</v>
      </c>
      <c r="H66" s="5">
        <f>[2]Calendario!H62</f>
        <v>0</v>
      </c>
      <c r="I66" s="5">
        <f>[2]Calendario!I62</f>
        <v>0</v>
      </c>
      <c r="J66" s="5">
        <f>[2]Calendario!J62</f>
        <v>0</v>
      </c>
      <c r="K66" s="5">
        <f>[2]Calendario!K62</f>
        <v>0</v>
      </c>
      <c r="L66" s="5">
        <f>[2]Calendario!L62</f>
        <v>0</v>
      </c>
      <c r="M66" s="5">
        <f>[2]Calendario!M62</f>
        <v>0</v>
      </c>
      <c r="N66" s="5">
        <f>[2]Calendario!N62</f>
        <v>0</v>
      </c>
      <c r="O66" s="5">
        <f t="shared" si="12"/>
        <v>0</v>
      </c>
    </row>
    <row r="67" spans="2:15" ht="15" customHeight="1">
      <c r="B67" s="4" t="s">
        <v>65</v>
      </c>
      <c r="C67" s="5">
        <f>[2]Calendario!C63</f>
        <v>5026909</v>
      </c>
      <c r="D67" s="5">
        <f>[2]Calendario!D63</f>
        <v>4934678</v>
      </c>
      <c r="E67" s="5">
        <f>[2]Calendario!E63</f>
        <v>6646636</v>
      </c>
      <c r="F67" s="5">
        <f>[2]Calendario!F63</f>
        <v>5979146</v>
      </c>
      <c r="G67" s="5">
        <f>[2]Calendario!G63</f>
        <v>5439654</v>
      </c>
      <c r="H67" s="5">
        <f>[2]Calendario!H63</f>
        <v>5461670</v>
      </c>
      <c r="I67" s="5">
        <f>[2]Calendario!I63</f>
        <v>6246602</v>
      </c>
      <c r="J67" s="5">
        <f>[2]Calendario!J63</f>
        <v>5923171</v>
      </c>
      <c r="K67" s="5">
        <f>[2]Calendario!K63</f>
        <v>5135044</v>
      </c>
      <c r="L67" s="5">
        <f>[2]Calendario!L63</f>
        <v>6222433</v>
      </c>
      <c r="M67" s="5">
        <f>[2]Calendario!M63</f>
        <v>5912057</v>
      </c>
      <c r="N67" s="5">
        <f>[2]Calendario!N63</f>
        <v>6522670</v>
      </c>
      <c r="O67" s="5">
        <f t="shared" si="12"/>
        <v>69450670</v>
      </c>
    </row>
    <row r="68" spans="2:15" ht="15" customHeight="1">
      <c r="B68" s="4" t="s">
        <v>66</v>
      </c>
      <c r="C68" s="5">
        <f>[2]Calendario!C64</f>
        <v>5889195</v>
      </c>
      <c r="D68" s="5">
        <f>[2]Calendario!D64</f>
        <v>6023899</v>
      </c>
      <c r="E68" s="5">
        <f>[2]Calendario!E64</f>
        <v>5956477</v>
      </c>
      <c r="F68" s="5">
        <f>[2]Calendario!F64</f>
        <v>5757583</v>
      </c>
      <c r="G68" s="5">
        <f>[2]Calendario!G64</f>
        <v>5713712</v>
      </c>
      <c r="H68" s="5">
        <f>[2]Calendario!H64</f>
        <v>6056240</v>
      </c>
      <c r="I68" s="5">
        <f>[2]Calendario!I64</f>
        <v>6649054</v>
      </c>
      <c r="J68" s="5">
        <f>[2]Calendario!J64</f>
        <v>5745631</v>
      </c>
      <c r="K68" s="5">
        <f>[2]Calendario!K64</f>
        <v>6169080</v>
      </c>
      <c r="L68" s="5">
        <f>[2]Calendario!L64</f>
        <v>5680669</v>
      </c>
      <c r="M68" s="5">
        <f>[2]Calendario!M64</f>
        <v>5015229</v>
      </c>
      <c r="N68" s="5">
        <f>[2]Calendario!N64</f>
        <v>5648540</v>
      </c>
      <c r="O68" s="5">
        <f t="shared" si="12"/>
        <v>70305309</v>
      </c>
    </row>
    <row r="69" spans="2:15" ht="15" customHeight="1">
      <c r="B69" s="7" t="s">
        <v>67</v>
      </c>
      <c r="C69" s="6">
        <f>C70</f>
        <v>0</v>
      </c>
      <c r="D69" s="6">
        <f t="shared" ref="D69:O69" si="13">D70</f>
        <v>0</v>
      </c>
      <c r="E69" s="6">
        <f t="shared" si="13"/>
        <v>0</v>
      </c>
      <c r="F69" s="6">
        <f t="shared" si="13"/>
        <v>0</v>
      </c>
      <c r="G69" s="6">
        <f t="shared" si="13"/>
        <v>0</v>
      </c>
      <c r="H69" s="6">
        <f t="shared" si="13"/>
        <v>0</v>
      </c>
      <c r="I69" s="6">
        <f t="shared" si="13"/>
        <v>0</v>
      </c>
      <c r="J69" s="6">
        <f t="shared" si="13"/>
        <v>0</v>
      </c>
      <c r="K69" s="6">
        <f t="shared" si="13"/>
        <v>0</v>
      </c>
      <c r="L69" s="6">
        <f t="shared" si="13"/>
        <v>0</v>
      </c>
      <c r="M69" s="6">
        <f t="shared" si="13"/>
        <v>0</v>
      </c>
      <c r="N69" s="6">
        <f t="shared" si="13"/>
        <v>0</v>
      </c>
      <c r="O69" s="6">
        <f t="shared" si="13"/>
        <v>0</v>
      </c>
    </row>
    <row r="70" spans="2:15" ht="15" customHeight="1">
      <c r="B70" s="4" t="s">
        <v>68</v>
      </c>
      <c r="C70" s="5">
        <f>[2]Calendario!C66</f>
        <v>0</v>
      </c>
      <c r="D70" s="5">
        <f>[2]Calendario!D66</f>
        <v>0</v>
      </c>
      <c r="E70" s="5">
        <f>[2]Calendario!E66</f>
        <v>0</v>
      </c>
      <c r="F70" s="5">
        <f>[2]Calendario!F66</f>
        <v>0</v>
      </c>
      <c r="G70" s="5">
        <f>[2]Calendario!G66</f>
        <v>0</v>
      </c>
      <c r="H70" s="5">
        <f>[2]Calendario!H66</f>
        <v>0</v>
      </c>
      <c r="I70" s="5">
        <f>[2]Calendario!I66</f>
        <v>0</v>
      </c>
      <c r="J70" s="5">
        <f>[2]Calendario!J66</f>
        <v>0</v>
      </c>
      <c r="K70" s="5">
        <f>[2]Calendario!K66</f>
        <v>0</v>
      </c>
      <c r="L70" s="5">
        <f>[2]Calendario!L66</f>
        <v>0</v>
      </c>
      <c r="M70" s="5">
        <f>[2]Calendario!M66</f>
        <v>0</v>
      </c>
      <c r="N70" s="5">
        <f>[2]Calendario!N66</f>
        <v>0</v>
      </c>
      <c r="O70" s="5">
        <f t="shared" si="12"/>
        <v>0</v>
      </c>
    </row>
    <row r="71" spans="2:15" ht="15" customHeight="1">
      <c r="B71" s="16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2:15" ht="15" customHeight="1">
      <c r="B72" s="39" t="s">
        <v>69</v>
      </c>
      <c r="C72" s="29">
        <f>SUM(C73,C80)</f>
        <v>112076595</v>
      </c>
      <c r="D72" s="29">
        <f t="shared" ref="D72:N72" si="14">SUM(D73,D80)</f>
        <v>120300164</v>
      </c>
      <c r="E72" s="29">
        <f t="shared" si="14"/>
        <v>119129017</v>
      </c>
      <c r="F72" s="29">
        <f t="shared" si="14"/>
        <v>118038846</v>
      </c>
      <c r="G72" s="29">
        <f t="shared" si="14"/>
        <v>113573481</v>
      </c>
      <c r="H72" s="29">
        <f t="shared" si="14"/>
        <v>119481825</v>
      </c>
      <c r="I72" s="29">
        <f t="shared" si="14"/>
        <v>114402914</v>
      </c>
      <c r="J72" s="29">
        <f t="shared" si="14"/>
        <v>112965137</v>
      </c>
      <c r="K72" s="29">
        <f t="shared" si="14"/>
        <v>114642434</v>
      </c>
      <c r="L72" s="29">
        <f t="shared" si="14"/>
        <v>118755432</v>
      </c>
      <c r="M72" s="29">
        <f t="shared" si="14"/>
        <v>113985784</v>
      </c>
      <c r="N72" s="29">
        <f t="shared" si="14"/>
        <v>123103502</v>
      </c>
      <c r="O72" s="29">
        <f>SUM(O73,O80)</f>
        <v>1400455131</v>
      </c>
    </row>
    <row r="73" spans="2:15" ht="15" customHeight="1">
      <c r="B73" s="38" t="s">
        <v>70</v>
      </c>
      <c r="C73" s="27">
        <f>SUM(C74:C79)</f>
        <v>112076595</v>
      </c>
      <c r="D73" s="27">
        <f t="shared" ref="D73:N73" si="15">SUM(D74:D79)</f>
        <v>120300164</v>
      </c>
      <c r="E73" s="27">
        <f t="shared" si="15"/>
        <v>119129017</v>
      </c>
      <c r="F73" s="27">
        <f t="shared" si="15"/>
        <v>118038846</v>
      </c>
      <c r="G73" s="27">
        <f t="shared" si="15"/>
        <v>113573481</v>
      </c>
      <c r="H73" s="27">
        <f t="shared" si="15"/>
        <v>119481825</v>
      </c>
      <c r="I73" s="27">
        <f t="shared" si="15"/>
        <v>114402914</v>
      </c>
      <c r="J73" s="27">
        <f t="shared" si="15"/>
        <v>112965137</v>
      </c>
      <c r="K73" s="27">
        <f t="shared" si="15"/>
        <v>114642434</v>
      </c>
      <c r="L73" s="27">
        <f t="shared" si="15"/>
        <v>118755432</v>
      </c>
      <c r="M73" s="27">
        <f t="shared" si="15"/>
        <v>113985784</v>
      </c>
      <c r="N73" s="27">
        <f t="shared" si="15"/>
        <v>123103502</v>
      </c>
      <c r="O73" s="27">
        <f>SUM(O74:O79)</f>
        <v>1400455131</v>
      </c>
    </row>
    <row r="74" spans="2:15" ht="15" customHeight="1">
      <c r="B74" s="4" t="s">
        <v>30</v>
      </c>
      <c r="C74" s="5">
        <f>[2]Calendario!C70</f>
        <v>3908925</v>
      </c>
      <c r="D74" s="5">
        <f>[2]Calendario!D70</f>
        <v>4172923</v>
      </c>
      <c r="E74" s="5">
        <f>[2]Calendario!E70</f>
        <v>3799833</v>
      </c>
      <c r="F74" s="5">
        <f>[2]Calendario!F70</f>
        <v>5139783</v>
      </c>
      <c r="G74" s="5">
        <f>[2]Calendario!G70</f>
        <v>4401835</v>
      </c>
      <c r="H74" s="5">
        <f>[2]Calendario!H70</f>
        <v>5435810</v>
      </c>
      <c r="I74" s="5">
        <f>[2]Calendario!I70</f>
        <v>4300418</v>
      </c>
      <c r="J74" s="5">
        <f>[2]Calendario!J70</f>
        <v>4397889</v>
      </c>
      <c r="K74" s="5">
        <f>[2]Calendario!K70</f>
        <v>5370645</v>
      </c>
      <c r="L74" s="5">
        <f>[2]Calendario!L70</f>
        <v>5000836</v>
      </c>
      <c r="M74" s="5">
        <f>[2]Calendario!M70</f>
        <v>3782931</v>
      </c>
      <c r="N74" s="5">
        <f>[2]Calendario!N70</f>
        <v>5890076</v>
      </c>
      <c r="O74" s="5">
        <f t="shared" ref="O74:O80" si="16">SUM(C74:N74)</f>
        <v>55601904</v>
      </c>
    </row>
    <row r="75" spans="2:15" ht="15" customHeight="1">
      <c r="B75" s="4" t="s">
        <v>71</v>
      </c>
      <c r="C75" s="5">
        <f>[2]Calendario!C71</f>
        <v>560104</v>
      </c>
      <c r="D75" s="5">
        <f>[2]Calendario!D71</f>
        <v>544777</v>
      </c>
      <c r="E75" s="5">
        <f>[2]Calendario!E71</f>
        <v>549491</v>
      </c>
      <c r="F75" s="5">
        <f>[2]Calendario!F71</f>
        <v>702789</v>
      </c>
      <c r="G75" s="5">
        <f>[2]Calendario!G71</f>
        <v>531333</v>
      </c>
      <c r="H75" s="5">
        <f>[2]Calendario!H71</f>
        <v>558933</v>
      </c>
      <c r="I75" s="5">
        <f>[2]Calendario!I71</f>
        <v>670950</v>
      </c>
      <c r="J75" s="5">
        <f>[2]Calendario!J71</f>
        <v>588404</v>
      </c>
      <c r="K75" s="5">
        <f>[2]Calendario!K71</f>
        <v>512940</v>
      </c>
      <c r="L75" s="5">
        <f>[2]Calendario!L71</f>
        <v>615524</v>
      </c>
      <c r="M75" s="5">
        <f>[2]Calendario!M71</f>
        <v>672129</v>
      </c>
      <c r="N75" s="5">
        <f>[2]Calendario!N71</f>
        <v>591350</v>
      </c>
      <c r="O75" s="5">
        <f t="shared" si="16"/>
        <v>7098724</v>
      </c>
    </row>
    <row r="76" spans="2:15" ht="15" customHeight="1">
      <c r="B76" s="4" t="s">
        <v>72</v>
      </c>
      <c r="C76" s="5">
        <f>[2]Calendario!C72</f>
        <v>14576843</v>
      </c>
      <c r="D76" s="5">
        <f>[2]Calendario!D72</f>
        <v>19421325</v>
      </c>
      <c r="E76" s="5">
        <f>[2]Calendario!E72</f>
        <v>20112995</v>
      </c>
      <c r="F76" s="5">
        <f>[2]Calendario!F72</f>
        <v>18064707</v>
      </c>
      <c r="G76" s="5">
        <f>[2]Calendario!G72</f>
        <v>16289452</v>
      </c>
      <c r="H76" s="5">
        <f>[2]Calendario!H72</f>
        <v>18675772</v>
      </c>
      <c r="I76" s="5">
        <f>[2]Calendario!I72</f>
        <v>16667680</v>
      </c>
      <c r="J76" s="5">
        <f>[2]Calendario!J72</f>
        <v>17032224</v>
      </c>
      <c r="K76" s="5">
        <f>[2]Calendario!K72</f>
        <v>14467374</v>
      </c>
      <c r="L76" s="5">
        <f>[2]Calendario!L72</f>
        <v>19016583</v>
      </c>
      <c r="M76" s="5">
        <f>[2]Calendario!M72</f>
        <v>18382215</v>
      </c>
      <c r="N76" s="5">
        <f>[2]Calendario!N72</f>
        <v>21101643</v>
      </c>
      <c r="O76" s="5">
        <f t="shared" si="16"/>
        <v>213808813</v>
      </c>
    </row>
    <row r="77" spans="2:15" ht="15" customHeight="1">
      <c r="B77" s="4" t="s">
        <v>73</v>
      </c>
      <c r="C77" s="5">
        <f>[2]Calendario!C73</f>
        <v>190887</v>
      </c>
      <c r="D77" s="5">
        <f>[2]Calendario!D73</f>
        <v>146517</v>
      </c>
      <c r="E77" s="5">
        <f>[2]Calendario!E73</f>
        <v>149353</v>
      </c>
      <c r="F77" s="5">
        <f>[2]Calendario!F73</f>
        <v>181347</v>
      </c>
      <c r="G77" s="5">
        <f>[2]Calendario!G73</f>
        <v>132563</v>
      </c>
      <c r="H77" s="5">
        <f>[2]Calendario!H73</f>
        <v>88805</v>
      </c>
      <c r="I77" s="5">
        <f>[2]Calendario!I73</f>
        <v>93947</v>
      </c>
      <c r="J77" s="5">
        <f>[2]Calendario!J73</f>
        <v>82939</v>
      </c>
      <c r="K77" s="5">
        <f>[2]Calendario!K73</f>
        <v>89959</v>
      </c>
      <c r="L77" s="5">
        <f>[2]Calendario!L73</f>
        <v>83047</v>
      </c>
      <c r="M77" s="5">
        <f>[2]Calendario!M73</f>
        <v>88879</v>
      </c>
      <c r="N77" s="5">
        <f>[2]Calendario!N73</f>
        <v>101722</v>
      </c>
      <c r="O77" s="5">
        <f t="shared" si="16"/>
        <v>1429965</v>
      </c>
    </row>
    <row r="78" spans="2:15" ht="15" customHeight="1">
      <c r="B78" s="4" t="s">
        <v>74</v>
      </c>
      <c r="C78" s="5">
        <f>[2]Calendario!C74</f>
        <v>23288230</v>
      </c>
      <c r="D78" s="5">
        <f>[2]Calendario!D74</f>
        <v>20082012</v>
      </c>
      <c r="E78" s="5">
        <f>[2]Calendario!E74</f>
        <v>19456791</v>
      </c>
      <c r="F78" s="5">
        <f>[2]Calendario!F74</f>
        <v>16656988</v>
      </c>
      <c r="G78" s="5">
        <f>[2]Calendario!G74</f>
        <v>18813842</v>
      </c>
      <c r="H78" s="5">
        <f>[2]Calendario!H74</f>
        <v>18194455</v>
      </c>
      <c r="I78" s="5">
        <f>[2]Calendario!I74</f>
        <v>19068778</v>
      </c>
      <c r="J78" s="5">
        <f>[2]Calendario!J74</f>
        <v>18016944</v>
      </c>
      <c r="K78" s="5">
        <f>[2]Calendario!K74</f>
        <v>17007075</v>
      </c>
      <c r="L78" s="5">
        <f>[2]Calendario!L74</f>
        <v>17860751</v>
      </c>
      <c r="M78" s="5">
        <f>[2]Calendario!M74</f>
        <v>17224085</v>
      </c>
      <c r="N78" s="5">
        <f>[2]Calendario!N74</f>
        <v>18745172</v>
      </c>
      <c r="O78" s="5">
        <f t="shared" si="16"/>
        <v>224415123</v>
      </c>
    </row>
    <row r="79" spans="2:15" ht="15" customHeight="1">
      <c r="B79" s="4" t="s">
        <v>75</v>
      </c>
      <c r="C79" s="5">
        <f>[2]Calendario!C75</f>
        <v>69551606</v>
      </c>
      <c r="D79" s="5">
        <f>[2]Calendario!D75</f>
        <v>75932610</v>
      </c>
      <c r="E79" s="5">
        <f>[2]Calendario!E75</f>
        <v>75060554</v>
      </c>
      <c r="F79" s="5">
        <f>[2]Calendario!F75</f>
        <v>77293232</v>
      </c>
      <c r="G79" s="5">
        <f>[2]Calendario!G75</f>
        <v>73404456</v>
      </c>
      <c r="H79" s="5">
        <f>[2]Calendario!H75</f>
        <v>76528050</v>
      </c>
      <c r="I79" s="5">
        <f>[2]Calendario!I75</f>
        <v>73601141</v>
      </c>
      <c r="J79" s="5">
        <f>[2]Calendario!J75</f>
        <v>72846737</v>
      </c>
      <c r="K79" s="5">
        <f>[2]Calendario!K75</f>
        <v>77194441</v>
      </c>
      <c r="L79" s="5">
        <f>[2]Calendario!L75</f>
        <v>76178691</v>
      </c>
      <c r="M79" s="5">
        <f>[2]Calendario!M75</f>
        <v>73835545</v>
      </c>
      <c r="N79" s="5">
        <f>[2]Calendario!N75</f>
        <v>76673539</v>
      </c>
      <c r="O79" s="5">
        <f t="shared" si="16"/>
        <v>898100602</v>
      </c>
    </row>
    <row r="80" spans="2:15" ht="15" customHeight="1">
      <c r="B80" s="7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f t="shared" si="16"/>
        <v>0</v>
      </c>
    </row>
    <row r="81" spans="2:15" ht="15" customHeight="1">
      <c r="B81" s="16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2:15" ht="15" customHeight="1">
      <c r="B82" s="39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f>SUM(C82:N82)</f>
        <v>0</v>
      </c>
    </row>
    <row r="83" spans="2:15" ht="15" customHeight="1">
      <c r="B83" s="17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2:15" ht="15" customHeight="1">
      <c r="B84" s="39" t="s">
        <v>78</v>
      </c>
      <c r="C84" s="29">
        <f>SUM(C85,C94,C111)</f>
        <v>1665944330</v>
      </c>
      <c r="D84" s="29">
        <f t="shared" ref="D84:N84" si="17">SUM(D85,D94,D111)</f>
        <v>1743545680</v>
      </c>
      <c r="E84" s="29">
        <f t="shared" si="17"/>
        <v>1697057799</v>
      </c>
      <c r="F84" s="29">
        <f t="shared" si="17"/>
        <v>1790074658</v>
      </c>
      <c r="G84" s="29">
        <f t="shared" si="17"/>
        <v>2033716696</v>
      </c>
      <c r="H84" s="29">
        <f t="shared" si="17"/>
        <v>2009444269</v>
      </c>
      <c r="I84" s="29">
        <f t="shared" si="17"/>
        <v>2025447414</v>
      </c>
      <c r="J84" s="29">
        <f t="shared" si="17"/>
        <v>1808351074</v>
      </c>
      <c r="K84" s="29">
        <f t="shared" si="17"/>
        <v>1882547160</v>
      </c>
      <c r="L84" s="29">
        <f t="shared" si="17"/>
        <v>1799383321</v>
      </c>
      <c r="M84" s="29">
        <f t="shared" si="17"/>
        <v>2072441229</v>
      </c>
      <c r="N84" s="29">
        <f t="shared" si="17"/>
        <v>1917970875</v>
      </c>
      <c r="O84" s="29">
        <f>SUM(O85,O94,O111)</f>
        <v>22445924505</v>
      </c>
    </row>
    <row r="85" spans="2:15" ht="15" customHeight="1">
      <c r="B85" s="38" t="s">
        <v>79</v>
      </c>
      <c r="C85" s="27">
        <f>SUM(C86:C93)</f>
        <v>677771681</v>
      </c>
      <c r="D85" s="27">
        <f t="shared" ref="D85:N85" si="18">SUM(D86:D93)</f>
        <v>788579069</v>
      </c>
      <c r="E85" s="27">
        <f t="shared" si="18"/>
        <v>700876977</v>
      </c>
      <c r="F85" s="27">
        <f t="shared" si="18"/>
        <v>843074996</v>
      </c>
      <c r="G85" s="27">
        <f t="shared" si="18"/>
        <v>910520315</v>
      </c>
      <c r="H85" s="27">
        <f t="shared" si="18"/>
        <v>999174496</v>
      </c>
      <c r="I85" s="27">
        <f t="shared" si="18"/>
        <v>845146308</v>
      </c>
      <c r="J85" s="27">
        <f t="shared" si="18"/>
        <v>863645239</v>
      </c>
      <c r="K85" s="27">
        <f t="shared" si="18"/>
        <v>791575727</v>
      </c>
      <c r="L85" s="27">
        <f t="shared" si="18"/>
        <v>737663290</v>
      </c>
      <c r="M85" s="27">
        <f t="shared" si="18"/>
        <v>787838731</v>
      </c>
      <c r="N85" s="27">
        <f t="shared" si="18"/>
        <v>601937668</v>
      </c>
      <c r="O85" s="27">
        <f>SUM(O86:O93)</f>
        <v>9547804497</v>
      </c>
    </row>
    <row r="86" spans="2:15" ht="15" customHeight="1">
      <c r="B86" s="4" t="s">
        <v>80</v>
      </c>
      <c r="C86" s="5">
        <f>[2]Calendario!C80</f>
        <v>489186523</v>
      </c>
      <c r="D86" s="5">
        <f>[2]Calendario!D80</f>
        <v>600524265</v>
      </c>
      <c r="E86" s="5">
        <f>[2]Calendario!E80</f>
        <v>552727370</v>
      </c>
      <c r="F86" s="5">
        <f>[2]Calendario!F80</f>
        <v>630009655</v>
      </c>
      <c r="G86" s="5">
        <f>[2]Calendario!G80</f>
        <v>746388722</v>
      </c>
      <c r="H86" s="5">
        <f>[2]Calendario!H80</f>
        <v>849106456</v>
      </c>
      <c r="I86" s="5">
        <f>[2]Calendario!I80</f>
        <v>617752854</v>
      </c>
      <c r="J86" s="5">
        <f>[2]Calendario!J80</f>
        <v>682818875</v>
      </c>
      <c r="K86" s="5">
        <f>[2]Calendario!K80</f>
        <v>626336150</v>
      </c>
      <c r="L86" s="5">
        <f>[2]Calendario!L80</f>
        <v>519877618</v>
      </c>
      <c r="M86" s="5">
        <f>[2]Calendario!M80</f>
        <v>616270517</v>
      </c>
      <c r="N86" s="5">
        <f>[2]Calendario!N80</f>
        <v>429252457</v>
      </c>
      <c r="O86" s="5">
        <f t="shared" ref="O86:O114" si="19">SUM(C86:N86)</f>
        <v>7360251462</v>
      </c>
    </row>
    <row r="87" spans="2:15" ht="15" customHeight="1">
      <c r="B87" s="4" t="s">
        <v>81</v>
      </c>
      <c r="C87" s="5">
        <f>[2]Calendario!C81</f>
        <v>28182363</v>
      </c>
      <c r="D87" s="5">
        <f>[2]Calendario!D81</f>
        <v>39545124</v>
      </c>
      <c r="E87" s="5">
        <f>[2]Calendario!E81</f>
        <v>31832993</v>
      </c>
      <c r="F87" s="5">
        <f>[2]Calendario!F81</f>
        <v>36273114</v>
      </c>
      <c r="G87" s="5">
        <f>[2]Calendario!G81</f>
        <v>42959473</v>
      </c>
      <c r="H87" s="5">
        <f>[2]Calendario!H81</f>
        <v>32816045</v>
      </c>
      <c r="I87" s="5">
        <f>[2]Calendario!I81</f>
        <v>35568920</v>
      </c>
      <c r="J87" s="5">
        <f>[2]Calendario!J81</f>
        <v>39307177</v>
      </c>
      <c r="K87" s="5">
        <f>[2]Calendario!K81</f>
        <v>36062059</v>
      </c>
      <c r="L87" s="5">
        <f>[2]Calendario!L81</f>
        <v>36545620</v>
      </c>
      <c r="M87" s="5">
        <f>[2]Calendario!M81</f>
        <v>35483755</v>
      </c>
      <c r="N87" s="5">
        <f>[2]Calendario!N81</f>
        <v>32700528</v>
      </c>
      <c r="O87" s="5">
        <f t="shared" si="19"/>
        <v>427277171</v>
      </c>
    </row>
    <row r="88" spans="2:15" ht="15" customHeight="1">
      <c r="B88" s="4" t="s">
        <v>82</v>
      </c>
      <c r="C88" s="5">
        <f>[2]Calendario!C82</f>
        <v>60659730</v>
      </c>
      <c r="D88" s="5">
        <f>[2]Calendario!D82</f>
        <v>21810525</v>
      </c>
      <c r="E88" s="5">
        <f>[2]Calendario!E82</f>
        <v>21810525</v>
      </c>
      <c r="F88" s="5">
        <f>[2]Calendario!F82</f>
        <v>78024917</v>
      </c>
      <c r="G88" s="5">
        <f>[2]Calendario!G82</f>
        <v>21810525</v>
      </c>
      <c r="H88" s="5">
        <f>[2]Calendario!H82</f>
        <v>21810525</v>
      </c>
      <c r="I88" s="5">
        <f>[2]Calendario!I82</f>
        <v>85264672</v>
      </c>
      <c r="J88" s="5">
        <f>[2]Calendario!J82</f>
        <v>21810525</v>
      </c>
      <c r="K88" s="5">
        <f>[2]Calendario!K82</f>
        <v>21810525</v>
      </c>
      <c r="L88" s="5">
        <f>[2]Calendario!L82</f>
        <v>73377495</v>
      </c>
      <c r="M88" s="5">
        <f>[2]Calendario!M82</f>
        <v>21810525</v>
      </c>
      <c r="N88" s="5">
        <f>[2]Calendario!N82</f>
        <v>21810525</v>
      </c>
      <c r="O88" s="5">
        <f t="shared" si="19"/>
        <v>471811014</v>
      </c>
    </row>
    <row r="89" spans="2:15" ht="15" customHeight="1">
      <c r="B89" s="4" t="s">
        <v>83</v>
      </c>
      <c r="C89" s="5">
        <f>[2]Calendario!C83</f>
        <v>29812930</v>
      </c>
      <c r="D89" s="5">
        <f>[2]Calendario!D83</f>
        <v>37968331</v>
      </c>
      <c r="E89" s="5">
        <f>[2]Calendario!E83</f>
        <v>29314705</v>
      </c>
      <c r="F89" s="5">
        <f>[2]Calendario!F83</f>
        <v>29732760</v>
      </c>
      <c r="G89" s="5">
        <f>[2]Calendario!G83</f>
        <v>32796804</v>
      </c>
      <c r="H89" s="5">
        <f>[2]Calendario!H83</f>
        <v>32315786</v>
      </c>
      <c r="I89" s="5">
        <f>[2]Calendario!I83</f>
        <v>33598891</v>
      </c>
      <c r="J89" s="5">
        <f>[2]Calendario!J83</f>
        <v>34399805</v>
      </c>
      <c r="K89" s="5">
        <f>[2]Calendario!K83</f>
        <v>33973929</v>
      </c>
      <c r="L89" s="5">
        <f>[2]Calendario!L83</f>
        <v>33191395</v>
      </c>
      <c r="M89" s="5">
        <f>[2]Calendario!M83</f>
        <v>31756554</v>
      </c>
      <c r="N89" s="5">
        <f>[2]Calendario!N83</f>
        <v>32209418</v>
      </c>
      <c r="O89" s="5">
        <f t="shared" si="19"/>
        <v>391071308</v>
      </c>
    </row>
    <row r="90" spans="2:15" ht="15" customHeight="1">
      <c r="B90" s="4" t="s">
        <v>84</v>
      </c>
      <c r="C90" s="5">
        <f>[2]Calendario!C84</f>
        <v>4487445</v>
      </c>
      <c r="D90" s="5">
        <f>[2]Calendario!D84</f>
        <v>4487445</v>
      </c>
      <c r="E90" s="5">
        <f>[2]Calendario!E84</f>
        <v>4487445</v>
      </c>
      <c r="F90" s="5">
        <f>[2]Calendario!F84</f>
        <v>4487445</v>
      </c>
      <c r="G90" s="5">
        <f>[2]Calendario!G84</f>
        <v>4487445</v>
      </c>
      <c r="H90" s="5">
        <f>[2]Calendario!H84</f>
        <v>4487445</v>
      </c>
      <c r="I90" s="5">
        <f>[2]Calendario!I84</f>
        <v>4487445</v>
      </c>
      <c r="J90" s="5">
        <f>[2]Calendario!J84</f>
        <v>4487445</v>
      </c>
      <c r="K90" s="5">
        <f>[2]Calendario!K84</f>
        <v>4487445</v>
      </c>
      <c r="L90" s="5">
        <f>[2]Calendario!L84</f>
        <v>4487445</v>
      </c>
      <c r="M90" s="5">
        <f>[2]Calendario!M84</f>
        <v>4487445</v>
      </c>
      <c r="N90" s="5">
        <f>[2]Calendario!N84</f>
        <v>4487445</v>
      </c>
      <c r="O90" s="5">
        <f t="shared" si="19"/>
        <v>53849340</v>
      </c>
    </row>
    <row r="91" spans="2:15" ht="15" customHeight="1">
      <c r="B91" s="4" t="s">
        <v>85</v>
      </c>
      <c r="C91" s="5">
        <f>[2]Calendario!C85</f>
        <v>5247634</v>
      </c>
      <c r="D91" s="5">
        <f>[2]Calendario!D85</f>
        <v>5247634</v>
      </c>
      <c r="E91" s="5">
        <f>[2]Calendario!E85</f>
        <v>5247634</v>
      </c>
      <c r="F91" s="5">
        <f>[2]Calendario!F85</f>
        <v>5247634</v>
      </c>
      <c r="G91" s="5">
        <f>[2]Calendario!G85</f>
        <v>5247634</v>
      </c>
      <c r="H91" s="5">
        <f>[2]Calendario!H85</f>
        <v>5247634</v>
      </c>
      <c r="I91" s="5">
        <f>[2]Calendario!I85</f>
        <v>5247634</v>
      </c>
      <c r="J91" s="5">
        <f>[2]Calendario!J85</f>
        <v>5247634</v>
      </c>
      <c r="K91" s="5">
        <f>[2]Calendario!K85</f>
        <v>5247634</v>
      </c>
      <c r="L91" s="5">
        <f>[2]Calendario!L85</f>
        <v>5247634</v>
      </c>
      <c r="M91" s="5">
        <f>[2]Calendario!M85</f>
        <v>5247634</v>
      </c>
      <c r="N91" s="5">
        <f>[2]Calendario!N85</f>
        <v>5018574</v>
      </c>
      <c r="O91" s="5">
        <f t="shared" si="19"/>
        <v>62742548</v>
      </c>
    </row>
    <row r="92" spans="2:15" ht="15" customHeight="1">
      <c r="B92" s="4" t="s">
        <v>86</v>
      </c>
      <c r="C92" s="5">
        <f>[2]Calendario!C86</f>
        <v>28916021</v>
      </c>
      <c r="D92" s="5">
        <f>[2]Calendario!D86</f>
        <v>26828043</v>
      </c>
      <c r="E92" s="5">
        <f>[2]Calendario!E86</f>
        <v>30107536</v>
      </c>
      <c r="F92" s="5">
        <f>[2]Calendario!F86</f>
        <v>28871161</v>
      </c>
      <c r="G92" s="5">
        <f>[2]Calendario!G86</f>
        <v>30183739</v>
      </c>
      <c r="H92" s="5">
        <f>[2]Calendario!H86</f>
        <v>29853229</v>
      </c>
      <c r="I92" s="5">
        <f>[2]Calendario!I86</f>
        <v>30364068</v>
      </c>
      <c r="J92" s="5">
        <f>[2]Calendario!J86</f>
        <v>30507512</v>
      </c>
      <c r="K92" s="5">
        <f>[2]Calendario!K86</f>
        <v>28571138</v>
      </c>
      <c r="L92" s="5">
        <f>[2]Calendario!L86</f>
        <v>30210576</v>
      </c>
      <c r="M92" s="5">
        <f>[2]Calendario!M86</f>
        <v>29856152</v>
      </c>
      <c r="N92" s="5">
        <f>[2]Calendario!N86</f>
        <v>31521402</v>
      </c>
      <c r="O92" s="5">
        <f t="shared" si="19"/>
        <v>355790577</v>
      </c>
    </row>
    <row r="93" spans="2:15" ht="15" customHeight="1">
      <c r="B93" s="4" t="s">
        <v>87</v>
      </c>
      <c r="C93" s="5">
        <f>[2]Calendario!C87</f>
        <v>31279035</v>
      </c>
      <c r="D93" s="5">
        <f>[2]Calendario!D87</f>
        <v>52167702</v>
      </c>
      <c r="E93" s="5">
        <f>[2]Calendario!E87</f>
        <v>25348769</v>
      </c>
      <c r="F93" s="5">
        <f>[2]Calendario!F87</f>
        <v>30428310</v>
      </c>
      <c r="G93" s="5">
        <f>[2]Calendario!G87</f>
        <v>26645973</v>
      </c>
      <c r="H93" s="5">
        <f>[2]Calendario!H87</f>
        <v>23537376</v>
      </c>
      <c r="I93" s="5">
        <f>[2]Calendario!I87</f>
        <v>32861824</v>
      </c>
      <c r="J93" s="5">
        <f>[2]Calendario!J87</f>
        <v>45066266</v>
      </c>
      <c r="K93" s="5">
        <f>[2]Calendario!K87</f>
        <v>35086847</v>
      </c>
      <c r="L93" s="5">
        <f>[2]Calendario!L87</f>
        <v>34725507</v>
      </c>
      <c r="M93" s="5">
        <f>[2]Calendario!M87</f>
        <v>42926149</v>
      </c>
      <c r="N93" s="5">
        <f>[2]Calendario!N87</f>
        <v>44937319</v>
      </c>
      <c r="O93" s="5">
        <f t="shared" si="19"/>
        <v>425011077</v>
      </c>
    </row>
    <row r="94" spans="2:15" ht="15" customHeight="1">
      <c r="B94" s="7" t="s">
        <v>88</v>
      </c>
      <c r="C94" s="6">
        <f>SUM(C95:C97,C100:C101,C106,C109:C110)</f>
        <v>821873789</v>
      </c>
      <c r="D94" s="6">
        <f t="shared" ref="D94:N94" si="20">SUM(D95:D97,D100:D101,D106,D109:D110)</f>
        <v>783204596</v>
      </c>
      <c r="E94" s="6">
        <f t="shared" si="20"/>
        <v>820730202</v>
      </c>
      <c r="F94" s="6">
        <f t="shared" si="20"/>
        <v>731596547</v>
      </c>
      <c r="G94" s="6">
        <f t="shared" si="20"/>
        <v>905444213</v>
      </c>
      <c r="H94" s="6">
        <f t="shared" si="20"/>
        <v>771128542</v>
      </c>
      <c r="I94" s="6">
        <f t="shared" si="20"/>
        <v>920944334</v>
      </c>
      <c r="J94" s="6">
        <f t="shared" si="20"/>
        <v>686401590</v>
      </c>
      <c r="K94" s="6">
        <f t="shared" si="20"/>
        <v>812348812</v>
      </c>
      <c r="L94" s="6">
        <f t="shared" si="20"/>
        <v>788771059</v>
      </c>
      <c r="M94" s="6">
        <f t="shared" si="20"/>
        <v>997096213</v>
      </c>
      <c r="N94" s="6">
        <f t="shared" si="20"/>
        <v>999495039</v>
      </c>
      <c r="O94" s="6">
        <f>SUM(O95:O97,O100:O101,O106,O109:O110)</f>
        <v>10039034936</v>
      </c>
    </row>
    <row r="95" spans="2:15" ht="15" customHeight="1">
      <c r="B95" s="4" t="s">
        <v>89</v>
      </c>
      <c r="C95" s="5">
        <f>[2]Calendario!C89</f>
        <v>410973320</v>
      </c>
      <c r="D95" s="5">
        <f>[2]Calendario!D89</f>
        <v>392587617</v>
      </c>
      <c r="E95" s="5">
        <f>[2]Calendario!E89</f>
        <v>399533284</v>
      </c>
      <c r="F95" s="5">
        <f>[2]Calendario!F89</f>
        <v>355925718</v>
      </c>
      <c r="G95" s="5">
        <f>[2]Calendario!G89</f>
        <v>510780947</v>
      </c>
      <c r="H95" s="5">
        <f>[2]Calendario!H89</f>
        <v>386471184</v>
      </c>
      <c r="I95" s="5">
        <f>[2]Calendario!I89</f>
        <v>539855751</v>
      </c>
      <c r="J95" s="5">
        <f>[2]Calendario!J89</f>
        <v>304818378</v>
      </c>
      <c r="K95" s="5">
        <f>[2]Calendario!K89</f>
        <v>431423104</v>
      </c>
      <c r="L95" s="5">
        <f>[2]Calendario!L89</f>
        <v>369038322</v>
      </c>
      <c r="M95" s="5">
        <f>[2]Calendario!M89</f>
        <v>653752865</v>
      </c>
      <c r="N95" s="5">
        <f>[2]Calendario!N89</f>
        <v>701336850</v>
      </c>
      <c r="O95" s="5">
        <f>SUM(C95:N95)</f>
        <v>5456497340</v>
      </c>
    </row>
    <row r="96" spans="2:15" ht="15" customHeight="1">
      <c r="B96" s="4" t="s">
        <v>90</v>
      </c>
      <c r="C96" s="5">
        <f>[2]Calendario!C90</f>
        <v>139472865</v>
      </c>
      <c r="D96" s="5">
        <f>[2]Calendario!D90</f>
        <v>122900603</v>
      </c>
      <c r="E96" s="5">
        <f>[2]Calendario!E90</f>
        <v>153303155</v>
      </c>
      <c r="F96" s="5">
        <f>[2]Calendario!F90</f>
        <v>108452011</v>
      </c>
      <c r="G96" s="5">
        <f>[2]Calendario!G90</f>
        <v>127156997</v>
      </c>
      <c r="H96" s="5">
        <f>[2]Calendario!H90</f>
        <v>117448119</v>
      </c>
      <c r="I96" s="5">
        <f>[2]Calendario!I90</f>
        <v>113743948</v>
      </c>
      <c r="J96" s="5">
        <f>[2]Calendario!J90</f>
        <v>114927895</v>
      </c>
      <c r="K96" s="5">
        <f>[2]Calendario!K90</f>
        <v>114047863</v>
      </c>
      <c r="L96" s="5">
        <f>[2]Calendario!L90</f>
        <v>136644252</v>
      </c>
      <c r="M96" s="5">
        <f>[2]Calendario!M90</f>
        <v>166435445</v>
      </c>
      <c r="N96" s="5">
        <f>[2]Calendario!N90</f>
        <v>151349334</v>
      </c>
      <c r="O96" s="5">
        <f>SUM(C96:N96)</f>
        <v>1565882487</v>
      </c>
    </row>
    <row r="97" spans="2:15" ht="15" customHeight="1">
      <c r="B97" s="4" t="s">
        <v>91</v>
      </c>
      <c r="C97" s="5">
        <f>SUM(C98:C99)</f>
        <v>77788205</v>
      </c>
      <c r="D97" s="5">
        <f t="shared" ref="D97:M97" si="21">SUM(D98:D99)</f>
        <v>77788205</v>
      </c>
      <c r="E97" s="5">
        <f t="shared" si="21"/>
        <v>77788205</v>
      </c>
      <c r="F97" s="5">
        <f t="shared" si="21"/>
        <v>77788205</v>
      </c>
      <c r="G97" s="5">
        <f t="shared" si="21"/>
        <v>77788205</v>
      </c>
      <c r="H97" s="5">
        <f t="shared" si="21"/>
        <v>77788205</v>
      </c>
      <c r="I97" s="5">
        <f t="shared" si="21"/>
        <v>77788205</v>
      </c>
      <c r="J97" s="5">
        <f t="shared" si="21"/>
        <v>77788205</v>
      </c>
      <c r="K97" s="5">
        <f t="shared" si="21"/>
        <v>77788205</v>
      </c>
      <c r="L97" s="5">
        <f t="shared" si="21"/>
        <v>92189822</v>
      </c>
      <c r="M97" s="5">
        <f t="shared" si="21"/>
        <v>0</v>
      </c>
      <c r="N97" s="5">
        <f>SUM(N98:N99)</f>
        <v>0</v>
      </c>
      <c r="O97" s="5">
        <f>SUM(O98:O99)</f>
        <v>792283667</v>
      </c>
    </row>
    <row r="98" spans="2:15" ht="15" customHeight="1">
      <c r="B98" s="8" t="s">
        <v>92</v>
      </c>
      <c r="C98" s="5">
        <f>[2]Calendario!C92</f>
        <v>9429060</v>
      </c>
      <c r="D98" s="5">
        <f>[2]Calendario!D92</f>
        <v>9429060</v>
      </c>
      <c r="E98" s="5">
        <f>[2]Calendario!E92</f>
        <v>9429060</v>
      </c>
      <c r="F98" s="5">
        <f>[2]Calendario!F92</f>
        <v>9429060</v>
      </c>
      <c r="G98" s="5">
        <f>[2]Calendario!G92</f>
        <v>9429060</v>
      </c>
      <c r="H98" s="5">
        <f>[2]Calendario!H92</f>
        <v>9429060</v>
      </c>
      <c r="I98" s="5">
        <f>[2]Calendario!I92</f>
        <v>9429060</v>
      </c>
      <c r="J98" s="5">
        <f>[2]Calendario!J92</f>
        <v>9429060</v>
      </c>
      <c r="K98" s="5">
        <f>[2]Calendario!K92</f>
        <v>9429060</v>
      </c>
      <c r="L98" s="5">
        <f>[2]Calendario!L92</f>
        <v>11174742</v>
      </c>
      <c r="M98" s="5">
        <f>[2]Calendario!M92</f>
        <v>0</v>
      </c>
      <c r="N98" s="5">
        <f>[2]Calendario!N92</f>
        <v>0</v>
      </c>
      <c r="O98" s="5">
        <f>SUM(C98:N98)</f>
        <v>96036282</v>
      </c>
    </row>
    <row r="99" spans="2:15" ht="15" customHeight="1">
      <c r="B99" s="8" t="s">
        <v>93</v>
      </c>
      <c r="C99" s="5">
        <f>[2]Calendario!C93</f>
        <v>68359145</v>
      </c>
      <c r="D99" s="5">
        <f>[2]Calendario!D93</f>
        <v>68359145</v>
      </c>
      <c r="E99" s="5">
        <f>[2]Calendario!E93</f>
        <v>68359145</v>
      </c>
      <c r="F99" s="5">
        <f>[2]Calendario!F93</f>
        <v>68359145</v>
      </c>
      <c r="G99" s="5">
        <f>[2]Calendario!G93</f>
        <v>68359145</v>
      </c>
      <c r="H99" s="5">
        <f>[2]Calendario!H93</f>
        <v>68359145</v>
      </c>
      <c r="I99" s="5">
        <f>[2]Calendario!I93</f>
        <v>68359145</v>
      </c>
      <c r="J99" s="5">
        <f>[2]Calendario!J93</f>
        <v>68359145</v>
      </c>
      <c r="K99" s="5">
        <f>[2]Calendario!K93</f>
        <v>68359145</v>
      </c>
      <c r="L99" s="5">
        <f>[2]Calendario!L93</f>
        <v>81015080</v>
      </c>
      <c r="M99" s="5">
        <f>[2]Calendario!M93</f>
        <v>0</v>
      </c>
      <c r="N99" s="5">
        <f>[2]Calendario!N93</f>
        <v>0</v>
      </c>
      <c r="O99" s="5">
        <f t="shared" si="19"/>
        <v>696247385</v>
      </c>
    </row>
    <row r="100" spans="2:15" ht="15" customHeight="1">
      <c r="B100" s="4" t="s">
        <v>94</v>
      </c>
      <c r="C100" s="5">
        <f>[2]Calendario!C94</f>
        <v>82539208</v>
      </c>
      <c r="D100" s="5">
        <f>[2]Calendario!D94</f>
        <v>82539208</v>
      </c>
      <c r="E100" s="5">
        <f>[2]Calendario!E94</f>
        <v>82539208</v>
      </c>
      <c r="F100" s="5">
        <f>[2]Calendario!F94</f>
        <v>82539208</v>
      </c>
      <c r="G100" s="5">
        <f>[2]Calendario!G94</f>
        <v>82539208</v>
      </c>
      <c r="H100" s="5">
        <f>[2]Calendario!H94</f>
        <v>82539208</v>
      </c>
      <c r="I100" s="5">
        <f>[2]Calendario!I94</f>
        <v>82539208</v>
      </c>
      <c r="J100" s="5">
        <f>[2]Calendario!J94</f>
        <v>82539208</v>
      </c>
      <c r="K100" s="5">
        <f>[2]Calendario!K94</f>
        <v>82539208</v>
      </c>
      <c r="L100" s="5">
        <f>[2]Calendario!L94</f>
        <v>82539208</v>
      </c>
      <c r="M100" s="5">
        <f>[2]Calendario!M94</f>
        <v>82539208</v>
      </c>
      <c r="N100" s="5">
        <f>[2]Calendario!N94</f>
        <v>70796639</v>
      </c>
      <c r="O100" s="5">
        <f t="shared" si="19"/>
        <v>978727927</v>
      </c>
    </row>
    <row r="101" spans="2:15" ht="15" customHeight="1">
      <c r="B101" s="4" t="s">
        <v>95</v>
      </c>
      <c r="C101" s="5">
        <f>SUM(C102:C105)</f>
        <v>47637363</v>
      </c>
      <c r="D101" s="5">
        <f t="shared" ref="D101:N101" si="22">SUM(D102:D105)</f>
        <v>47637363</v>
      </c>
      <c r="E101" s="5">
        <f t="shared" si="22"/>
        <v>47863616</v>
      </c>
      <c r="F101" s="5">
        <f t="shared" si="22"/>
        <v>47637363</v>
      </c>
      <c r="G101" s="5">
        <f t="shared" si="22"/>
        <v>47637363</v>
      </c>
      <c r="H101" s="5">
        <f t="shared" si="22"/>
        <v>47637363</v>
      </c>
      <c r="I101" s="5">
        <f t="shared" si="22"/>
        <v>47561792</v>
      </c>
      <c r="J101" s="5">
        <f t="shared" si="22"/>
        <v>47561792</v>
      </c>
      <c r="K101" s="5">
        <f t="shared" si="22"/>
        <v>47561792</v>
      </c>
      <c r="L101" s="5">
        <f t="shared" si="22"/>
        <v>47561792</v>
      </c>
      <c r="M101" s="5">
        <f t="shared" si="22"/>
        <v>47561792</v>
      </c>
      <c r="N101" s="5">
        <f t="shared" si="22"/>
        <v>40684927</v>
      </c>
      <c r="O101" s="5">
        <f>SUM(O102:O105)</f>
        <v>564544318</v>
      </c>
    </row>
    <row r="102" spans="2:15" ht="15" customHeight="1">
      <c r="B102" s="8" t="s">
        <v>96</v>
      </c>
      <c r="C102" s="5">
        <f>[2]Calendario!C96</f>
        <v>9909581</v>
      </c>
      <c r="D102" s="5">
        <f>[2]Calendario!D96</f>
        <v>9909581</v>
      </c>
      <c r="E102" s="5">
        <f>[2]Calendario!E96</f>
        <v>9909581</v>
      </c>
      <c r="F102" s="5">
        <f>[2]Calendario!F96</f>
        <v>9909581</v>
      </c>
      <c r="G102" s="5">
        <f>[2]Calendario!G96</f>
        <v>9909581</v>
      </c>
      <c r="H102" s="5">
        <f>[2]Calendario!H96</f>
        <v>9909581</v>
      </c>
      <c r="I102" s="5">
        <f>[2]Calendario!I96</f>
        <v>9909580</v>
      </c>
      <c r="J102" s="5">
        <f>[2]Calendario!J96</f>
        <v>9909580</v>
      </c>
      <c r="K102" s="5">
        <f>[2]Calendario!K96</f>
        <v>9909580</v>
      </c>
      <c r="L102" s="5">
        <f>[2]Calendario!L96</f>
        <v>9909580</v>
      </c>
      <c r="M102" s="5">
        <f>[2]Calendario!M96</f>
        <v>9909580</v>
      </c>
      <c r="N102" s="5">
        <f>[2]Calendario!N96</f>
        <v>3031811</v>
      </c>
      <c r="O102" s="5">
        <f t="shared" si="19"/>
        <v>112037197</v>
      </c>
    </row>
    <row r="103" spans="2:15" ht="15" customHeight="1">
      <c r="B103" s="8" t="s">
        <v>97</v>
      </c>
      <c r="C103" s="5">
        <f>[2]Calendario!C97</f>
        <v>26557115</v>
      </c>
      <c r="D103" s="5">
        <f>[2]Calendario!D97</f>
        <v>26557115</v>
      </c>
      <c r="E103" s="5">
        <f>[2]Calendario!E97</f>
        <v>26716378</v>
      </c>
      <c r="F103" s="5">
        <f>[2]Calendario!F97</f>
        <v>26557115</v>
      </c>
      <c r="G103" s="5">
        <f>[2]Calendario!G97</f>
        <v>26557115</v>
      </c>
      <c r="H103" s="5">
        <f>[2]Calendario!H97</f>
        <v>26557115</v>
      </c>
      <c r="I103" s="5">
        <f>[2]Calendario!I97</f>
        <v>26503921</v>
      </c>
      <c r="J103" s="5">
        <f>[2]Calendario!J97</f>
        <v>26503921</v>
      </c>
      <c r="K103" s="5">
        <f>[2]Calendario!K97</f>
        <v>26503921</v>
      </c>
      <c r="L103" s="5">
        <f>[2]Calendario!L97</f>
        <v>26503921</v>
      </c>
      <c r="M103" s="5">
        <f>[2]Calendario!M97</f>
        <v>26503921</v>
      </c>
      <c r="N103" s="5">
        <f>[2]Calendario!N97</f>
        <v>26504558</v>
      </c>
      <c r="O103" s="5">
        <f t="shared" si="19"/>
        <v>318526116</v>
      </c>
    </row>
    <row r="104" spans="2:15" ht="15" customHeight="1">
      <c r="B104" s="8" t="s">
        <v>98</v>
      </c>
      <c r="C104" s="5">
        <f>[2]Calendario!C98</f>
        <v>643869</v>
      </c>
      <c r="D104" s="5">
        <f>[2]Calendario!D98</f>
        <v>643869</v>
      </c>
      <c r="E104" s="5">
        <f>[2]Calendario!E98</f>
        <v>647730</v>
      </c>
      <c r="F104" s="5">
        <f>[2]Calendario!F98</f>
        <v>643869</v>
      </c>
      <c r="G104" s="5">
        <f>[2]Calendario!G98</f>
        <v>643869</v>
      </c>
      <c r="H104" s="5">
        <f>[2]Calendario!H98</f>
        <v>643869</v>
      </c>
      <c r="I104" s="5">
        <f>[2]Calendario!I98</f>
        <v>642579</v>
      </c>
      <c r="J104" s="5">
        <f>[2]Calendario!J98</f>
        <v>642579</v>
      </c>
      <c r="K104" s="5">
        <f>[2]Calendario!K98</f>
        <v>642579</v>
      </c>
      <c r="L104" s="5">
        <f>[2]Calendario!L98</f>
        <v>642579</v>
      </c>
      <c r="M104" s="5">
        <f>[2]Calendario!M98</f>
        <v>642579</v>
      </c>
      <c r="N104" s="5">
        <f>[2]Calendario!N98</f>
        <v>642593</v>
      </c>
      <c r="O104" s="5">
        <f t="shared" si="19"/>
        <v>7722563</v>
      </c>
    </row>
    <row r="105" spans="2:15" ht="15" customHeight="1">
      <c r="B105" s="8" t="s">
        <v>99</v>
      </c>
      <c r="C105" s="5">
        <f>[2]Calendario!C99</f>
        <v>10526798</v>
      </c>
      <c r="D105" s="5">
        <f>[2]Calendario!D99</f>
        <v>10526798</v>
      </c>
      <c r="E105" s="5">
        <f>[2]Calendario!E99</f>
        <v>10589927</v>
      </c>
      <c r="F105" s="5">
        <f>[2]Calendario!F99</f>
        <v>10526798</v>
      </c>
      <c r="G105" s="5">
        <f>[2]Calendario!G99</f>
        <v>10526798</v>
      </c>
      <c r="H105" s="5">
        <f>[2]Calendario!H99</f>
        <v>10526798</v>
      </c>
      <c r="I105" s="5">
        <f>[2]Calendario!I99</f>
        <v>10505712</v>
      </c>
      <c r="J105" s="5">
        <f>[2]Calendario!J99</f>
        <v>10505712</v>
      </c>
      <c r="K105" s="5">
        <f>[2]Calendario!K99</f>
        <v>10505712</v>
      </c>
      <c r="L105" s="5">
        <f>[2]Calendario!L99</f>
        <v>10505712</v>
      </c>
      <c r="M105" s="5">
        <f>[2]Calendario!M99</f>
        <v>10505712</v>
      </c>
      <c r="N105" s="5">
        <f>[2]Calendario!N99</f>
        <v>10505965</v>
      </c>
      <c r="O105" s="5">
        <f t="shared" si="19"/>
        <v>126258442</v>
      </c>
    </row>
    <row r="106" spans="2:15" ht="15" customHeight="1">
      <c r="B106" s="4" t="s">
        <v>100</v>
      </c>
      <c r="C106" s="5">
        <f>SUM(C107:C108)</f>
        <v>14923070</v>
      </c>
      <c r="D106" s="5">
        <f t="shared" ref="D106:N106" si="23">SUM(D107:D108)</f>
        <v>11211842</v>
      </c>
      <c r="E106" s="5">
        <f t="shared" si="23"/>
        <v>11162976</v>
      </c>
      <c r="F106" s="5">
        <f t="shared" si="23"/>
        <v>10714284</v>
      </c>
      <c r="G106" s="5">
        <f t="shared" si="23"/>
        <v>11001735</v>
      </c>
      <c r="H106" s="5">
        <f t="shared" si="23"/>
        <v>10704705</v>
      </c>
      <c r="I106" s="5">
        <f t="shared" si="23"/>
        <v>10915672</v>
      </c>
      <c r="J106" s="5">
        <f t="shared" si="23"/>
        <v>10226354</v>
      </c>
      <c r="K106" s="5">
        <f t="shared" si="23"/>
        <v>10448882</v>
      </c>
      <c r="L106" s="5">
        <f t="shared" si="23"/>
        <v>10583295</v>
      </c>
      <c r="M106" s="5">
        <f t="shared" si="23"/>
        <v>15850517</v>
      </c>
      <c r="N106" s="5">
        <f t="shared" si="23"/>
        <v>15431272</v>
      </c>
      <c r="O106" s="5">
        <f>SUM(O107:O108)</f>
        <v>143174604</v>
      </c>
    </row>
    <row r="107" spans="2:15" ht="15" customHeight="1">
      <c r="B107" s="8" t="s">
        <v>101</v>
      </c>
      <c r="C107" s="5">
        <f>[2]Calendario!C101</f>
        <v>10473203</v>
      </c>
      <c r="D107" s="5">
        <f>[2]Calendario!D101</f>
        <v>7339578</v>
      </c>
      <c r="E107" s="5">
        <f>[2]Calendario!E101</f>
        <v>7339578</v>
      </c>
      <c r="F107" s="5">
        <f>[2]Calendario!F101</f>
        <v>7339578</v>
      </c>
      <c r="G107" s="5">
        <f>[2]Calendario!G101</f>
        <v>7339578</v>
      </c>
      <c r="H107" s="5">
        <f>[2]Calendario!H101</f>
        <v>7339578</v>
      </c>
      <c r="I107" s="5">
        <f>[2]Calendario!I101</f>
        <v>6990073</v>
      </c>
      <c r="J107" s="5">
        <f>[2]Calendario!J101</f>
        <v>7075562</v>
      </c>
      <c r="K107" s="5">
        <f>[2]Calendario!K101</f>
        <v>6990073</v>
      </c>
      <c r="L107" s="5">
        <f>[2]Calendario!L101</f>
        <v>6990073</v>
      </c>
      <c r="M107" s="5">
        <f>[2]Calendario!M101</f>
        <v>11255801</v>
      </c>
      <c r="N107" s="5">
        <f>[2]Calendario!N101</f>
        <v>11862965</v>
      </c>
      <c r="O107" s="5">
        <f t="shared" si="19"/>
        <v>98335640</v>
      </c>
    </row>
    <row r="108" spans="2:15" ht="15" customHeight="1">
      <c r="B108" s="8" t="s">
        <v>102</v>
      </c>
      <c r="C108" s="5">
        <f>[2]Calendario!C102</f>
        <v>4449867</v>
      </c>
      <c r="D108" s="5">
        <f>[2]Calendario!D102</f>
        <v>3872264</v>
      </c>
      <c r="E108" s="5">
        <f>[2]Calendario!E102</f>
        <v>3823398</v>
      </c>
      <c r="F108" s="5">
        <f>[2]Calendario!F102</f>
        <v>3374706</v>
      </c>
      <c r="G108" s="5">
        <f>[2]Calendario!G102</f>
        <v>3662157</v>
      </c>
      <c r="H108" s="5">
        <f>[2]Calendario!H102</f>
        <v>3365127</v>
      </c>
      <c r="I108" s="5">
        <f>[2]Calendario!I102</f>
        <v>3925599</v>
      </c>
      <c r="J108" s="5">
        <f>[2]Calendario!J102</f>
        <v>3150792</v>
      </c>
      <c r="K108" s="5">
        <f>[2]Calendario!K102</f>
        <v>3458809</v>
      </c>
      <c r="L108" s="5">
        <f>[2]Calendario!L102</f>
        <v>3593222</v>
      </c>
      <c r="M108" s="5">
        <f>[2]Calendario!M102</f>
        <v>4594716</v>
      </c>
      <c r="N108" s="5">
        <f>[2]Calendario!N102</f>
        <v>3568307</v>
      </c>
      <c r="O108" s="5">
        <f>SUM(C108:N108)</f>
        <v>44838964</v>
      </c>
    </row>
    <row r="109" spans="2:15" ht="15" customHeight="1">
      <c r="B109" s="4" t="s">
        <v>103</v>
      </c>
      <c r="C109" s="5">
        <f>[2]Calendario!C103</f>
        <v>17583372</v>
      </c>
      <c r="D109" s="5">
        <f>[2]Calendario!D103</f>
        <v>17583372</v>
      </c>
      <c r="E109" s="5">
        <f>[2]Calendario!E103</f>
        <v>17583372</v>
      </c>
      <c r="F109" s="5">
        <f>[2]Calendario!F103</f>
        <v>17583372</v>
      </c>
      <c r="G109" s="5">
        <f>[2]Calendario!G103</f>
        <v>17583372</v>
      </c>
      <c r="H109" s="5">
        <f>[2]Calendario!H103</f>
        <v>17583372</v>
      </c>
      <c r="I109" s="5">
        <f>[2]Calendario!I103</f>
        <v>17583372</v>
      </c>
      <c r="J109" s="5">
        <f>[2]Calendario!J103</f>
        <v>17583372</v>
      </c>
      <c r="K109" s="5">
        <f>[2]Calendario!K103</f>
        <v>17583372</v>
      </c>
      <c r="L109" s="5">
        <f>[2]Calendario!L103</f>
        <v>19257982</v>
      </c>
      <c r="M109" s="5">
        <f>[2]Calendario!M103</f>
        <v>0</v>
      </c>
      <c r="N109" s="5">
        <f>[2]Calendario!N103</f>
        <v>0</v>
      </c>
      <c r="O109" s="5">
        <f>SUM(C109:N109)</f>
        <v>177508330</v>
      </c>
    </row>
    <row r="110" spans="2:15" ht="15" customHeight="1">
      <c r="B110" s="4" t="s">
        <v>104</v>
      </c>
      <c r="C110" s="5">
        <f>[2]Calendario!C104</f>
        <v>30956386</v>
      </c>
      <c r="D110" s="5">
        <f>[2]Calendario!D104</f>
        <v>30956386</v>
      </c>
      <c r="E110" s="5">
        <f>[2]Calendario!E104</f>
        <v>30956386</v>
      </c>
      <c r="F110" s="5">
        <f>[2]Calendario!F104</f>
        <v>30956386</v>
      </c>
      <c r="G110" s="5">
        <f>[2]Calendario!G104</f>
        <v>30956386</v>
      </c>
      <c r="H110" s="5">
        <f>[2]Calendario!H104</f>
        <v>30956386</v>
      </c>
      <c r="I110" s="5">
        <f>[2]Calendario!I104</f>
        <v>30956386</v>
      </c>
      <c r="J110" s="5">
        <f>[2]Calendario!J104</f>
        <v>30956386</v>
      </c>
      <c r="K110" s="5">
        <f>[2]Calendario!K104</f>
        <v>30956386</v>
      </c>
      <c r="L110" s="5">
        <f>[2]Calendario!L104</f>
        <v>30956386</v>
      </c>
      <c r="M110" s="5">
        <f>[2]Calendario!M104</f>
        <v>30956386</v>
      </c>
      <c r="N110" s="5">
        <f>[2]Calendario!N104</f>
        <v>19896017</v>
      </c>
      <c r="O110" s="5">
        <f t="shared" si="19"/>
        <v>360416263</v>
      </c>
    </row>
    <row r="111" spans="2:15" ht="15" customHeight="1">
      <c r="B111" s="7" t="s">
        <v>105</v>
      </c>
      <c r="C111" s="6">
        <f>SUM(C112:C114)</f>
        <v>166298860</v>
      </c>
      <c r="D111" s="6">
        <f t="shared" ref="D111:N111" si="24">SUM(D112:D114)</f>
        <v>171762015</v>
      </c>
      <c r="E111" s="6">
        <f t="shared" si="24"/>
        <v>175450620</v>
      </c>
      <c r="F111" s="6">
        <f t="shared" si="24"/>
        <v>215403115</v>
      </c>
      <c r="G111" s="6">
        <f t="shared" si="24"/>
        <v>217752168</v>
      </c>
      <c r="H111" s="6">
        <f t="shared" si="24"/>
        <v>239141231</v>
      </c>
      <c r="I111" s="6">
        <f t="shared" si="24"/>
        <v>259356772</v>
      </c>
      <c r="J111" s="6">
        <f t="shared" si="24"/>
        <v>258304245</v>
      </c>
      <c r="K111" s="6">
        <f t="shared" si="24"/>
        <v>278622621</v>
      </c>
      <c r="L111" s="6">
        <f t="shared" si="24"/>
        <v>272948972</v>
      </c>
      <c r="M111" s="6">
        <f t="shared" si="24"/>
        <v>287506285</v>
      </c>
      <c r="N111" s="6">
        <f t="shared" si="24"/>
        <v>316538168</v>
      </c>
      <c r="O111" s="6">
        <f>SUM(O112:O114)</f>
        <v>2859085072</v>
      </c>
    </row>
    <row r="112" spans="2:15" ht="15" customHeight="1">
      <c r="B112" s="4" t="s">
        <v>106</v>
      </c>
      <c r="C112" s="5">
        <f>[2]Calendario!C106</f>
        <v>140919077</v>
      </c>
      <c r="D112" s="5">
        <f>[2]Calendario!D106</f>
        <v>157689492</v>
      </c>
      <c r="E112" s="5">
        <f>[2]Calendario!E106</f>
        <v>156574740</v>
      </c>
      <c r="F112" s="5">
        <f>[2]Calendario!F106</f>
        <v>197057549</v>
      </c>
      <c r="G112" s="5">
        <f>[2]Calendario!G106</f>
        <v>197618805</v>
      </c>
      <c r="H112" s="5">
        <f>[2]Calendario!H106</f>
        <v>219031862</v>
      </c>
      <c r="I112" s="5">
        <f>[2]Calendario!I106</f>
        <v>239247403</v>
      </c>
      <c r="J112" s="5">
        <f>[2]Calendario!J106</f>
        <v>234834953</v>
      </c>
      <c r="K112" s="5">
        <f>[2]Calendario!K106</f>
        <v>255578125</v>
      </c>
      <c r="L112" s="5">
        <f>[2]Calendario!L106</f>
        <v>244394399</v>
      </c>
      <c r="M112" s="5">
        <f>[2]Calendario!M106</f>
        <v>259372418</v>
      </c>
      <c r="N112" s="5">
        <f>[2]Calendario!N106</f>
        <v>284111625</v>
      </c>
      <c r="O112" s="5">
        <f t="shared" si="19"/>
        <v>2586430448</v>
      </c>
    </row>
    <row r="113" spans="2:15" ht="15" customHeight="1">
      <c r="B113" s="4" t="s">
        <v>107</v>
      </c>
      <c r="C113" s="5">
        <f>[2]Calendario!C107</f>
        <v>25379783</v>
      </c>
      <c r="D113" s="5">
        <f>[2]Calendario!D107</f>
        <v>14072523</v>
      </c>
      <c r="E113" s="5">
        <f>[2]Calendario!E107</f>
        <v>18875880</v>
      </c>
      <c r="F113" s="5">
        <f>[2]Calendario!F107</f>
        <v>18345566</v>
      </c>
      <c r="G113" s="5">
        <f>[2]Calendario!G107</f>
        <v>20133363</v>
      </c>
      <c r="H113" s="5">
        <f>[2]Calendario!H107</f>
        <v>20109369</v>
      </c>
      <c r="I113" s="5">
        <f>[2]Calendario!I107</f>
        <v>20109369</v>
      </c>
      <c r="J113" s="5">
        <f>[2]Calendario!J107</f>
        <v>23469292</v>
      </c>
      <c r="K113" s="5">
        <f>[2]Calendario!K107</f>
        <v>23044496</v>
      </c>
      <c r="L113" s="5">
        <f>[2]Calendario!L107</f>
        <v>28554573</v>
      </c>
      <c r="M113" s="5">
        <f>[2]Calendario!M107</f>
        <v>28133867</v>
      </c>
      <c r="N113" s="5">
        <f>[2]Calendario!N107</f>
        <v>32426543</v>
      </c>
      <c r="O113" s="5">
        <f t="shared" si="19"/>
        <v>272654624</v>
      </c>
    </row>
    <row r="114" spans="2:15" ht="15" customHeight="1">
      <c r="B114" s="4" t="s">
        <v>108</v>
      </c>
      <c r="C114" s="5">
        <f>[2]Calendario!C108</f>
        <v>0</v>
      </c>
      <c r="D114" s="5">
        <f>[2]Calendario!D108</f>
        <v>0</v>
      </c>
      <c r="E114" s="5">
        <f>[2]Calendario!E108</f>
        <v>0</v>
      </c>
      <c r="F114" s="5">
        <f>[2]Calendario!F108</f>
        <v>0</v>
      </c>
      <c r="G114" s="5">
        <f>[2]Calendario!G108</f>
        <v>0</v>
      </c>
      <c r="H114" s="5">
        <f>[2]Calendario!H108</f>
        <v>0</v>
      </c>
      <c r="I114" s="5">
        <f>[2]Calendario!I108</f>
        <v>0</v>
      </c>
      <c r="J114" s="5">
        <f>[2]Calendario!J108</f>
        <v>0</v>
      </c>
      <c r="K114" s="5">
        <f>[2]Calendario!K108</f>
        <v>0</v>
      </c>
      <c r="L114" s="5">
        <f>[2]Calendario!L108</f>
        <v>0</v>
      </c>
      <c r="M114" s="5">
        <f>[2]Calendario!M108</f>
        <v>0</v>
      </c>
      <c r="N114" s="5">
        <f>[2]Calendario!N108</f>
        <v>0</v>
      </c>
      <c r="O114" s="5">
        <f t="shared" si="19"/>
        <v>0</v>
      </c>
    </row>
    <row r="115" spans="2:15" ht="15" customHeight="1">
      <c r="B115" s="16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2:15" ht="15" customHeight="1">
      <c r="B116" s="39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f>SUM(C116:N116)</f>
        <v>0</v>
      </c>
    </row>
    <row r="117" spans="2:15" ht="15" customHeight="1">
      <c r="B117" s="17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2:15" ht="15" customHeight="1">
      <c r="B118" s="39" t="s">
        <v>110</v>
      </c>
      <c r="C118" s="29">
        <f>SUM(C119,C121)</f>
        <v>0</v>
      </c>
      <c r="D118" s="29">
        <f t="shared" ref="D118:N118" si="25">SUM(D119,D121)</f>
        <v>0</v>
      </c>
      <c r="E118" s="29">
        <f t="shared" si="25"/>
        <v>0</v>
      </c>
      <c r="F118" s="29">
        <f t="shared" si="25"/>
        <v>0</v>
      </c>
      <c r="G118" s="29">
        <f t="shared" si="25"/>
        <v>0</v>
      </c>
      <c r="H118" s="29">
        <f t="shared" si="25"/>
        <v>0</v>
      </c>
      <c r="I118" s="29">
        <f t="shared" si="25"/>
        <v>0</v>
      </c>
      <c r="J118" s="29">
        <f t="shared" si="25"/>
        <v>0</v>
      </c>
      <c r="K118" s="29">
        <f t="shared" si="25"/>
        <v>0</v>
      </c>
      <c r="L118" s="29">
        <f t="shared" si="25"/>
        <v>0</v>
      </c>
      <c r="M118" s="29">
        <f t="shared" si="25"/>
        <v>0</v>
      </c>
      <c r="N118" s="29">
        <f t="shared" si="25"/>
        <v>0</v>
      </c>
      <c r="O118" s="29">
        <f>SUM(O119,O121)</f>
        <v>0</v>
      </c>
    </row>
    <row r="119" spans="2:15" ht="15" customHeight="1">
      <c r="B119" s="38" t="s">
        <v>111</v>
      </c>
      <c r="C119" s="27">
        <f>C120</f>
        <v>0</v>
      </c>
      <c r="D119" s="27">
        <f t="shared" ref="D119:N119" si="26">D120</f>
        <v>0</v>
      </c>
      <c r="E119" s="27">
        <f t="shared" si="26"/>
        <v>0</v>
      </c>
      <c r="F119" s="27">
        <f t="shared" si="26"/>
        <v>0</v>
      </c>
      <c r="G119" s="27">
        <f t="shared" si="26"/>
        <v>0</v>
      </c>
      <c r="H119" s="27">
        <f t="shared" si="26"/>
        <v>0</v>
      </c>
      <c r="I119" s="27">
        <f t="shared" si="26"/>
        <v>0</v>
      </c>
      <c r="J119" s="27">
        <f t="shared" si="26"/>
        <v>0</v>
      </c>
      <c r="K119" s="27">
        <f t="shared" si="26"/>
        <v>0</v>
      </c>
      <c r="L119" s="27">
        <f t="shared" si="26"/>
        <v>0</v>
      </c>
      <c r="M119" s="27">
        <f t="shared" si="26"/>
        <v>0</v>
      </c>
      <c r="N119" s="27">
        <f t="shared" si="26"/>
        <v>0</v>
      </c>
      <c r="O119" s="27">
        <f>O120</f>
        <v>0</v>
      </c>
    </row>
    <row r="120" spans="2:15" ht="15" customHeight="1">
      <c r="B120" s="4" t="s">
        <v>112</v>
      </c>
      <c r="C120" s="5">
        <f>[2]Calendario!C112</f>
        <v>0</v>
      </c>
      <c r="D120" s="5">
        <f>[2]Calendario!D112</f>
        <v>0</v>
      </c>
      <c r="E120" s="5">
        <f>[2]Calendario!E112</f>
        <v>0</v>
      </c>
      <c r="F120" s="5">
        <f>[2]Calendario!F112</f>
        <v>0</v>
      </c>
      <c r="G120" s="5">
        <f>[2]Calendario!G112</f>
        <v>0</v>
      </c>
      <c r="H120" s="5">
        <f>[2]Calendario!H112</f>
        <v>0</v>
      </c>
      <c r="I120" s="5">
        <f>[2]Calendario!I112</f>
        <v>0</v>
      </c>
      <c r="J120" s="5">
        <f>[2]Calendario!J112</f>
        <v>0</v>
      </c>
      <c r="K120" s="5">
        <f>[2]Calendario!K112</f>
        <v>0</v>
      </c>
      <c r="L120" s="5">
        <f>[2]Calendario!L112</f>
        <v>0</v>
      </c>
      <c r="M120" s="5">
        <f>[2]Calendario!M112</f>
        <v>0</v>
      </c>
      <c r="N120" s="5">
        <f>[2]Calendario!N112</f>
        <v>0</v>
      </c>
      <c r="O120" s="5">
        <f>SUM(C120:N120)</f>
        <v>0</v>
      </c>
    </row>
    <row r="121" spans="2:15" ht="15" customHeight="1">
      <c r="B121" s="7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f>SUM(C121:N121)</f>
        <v>0</v>
      </c>
    </row>
    <row r="122" spans="2:15" ht="15" customHeight="1">
      <c r="B122" s="16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2:15" ht="15" customHeight="1">
      <c r="B123" s="40" t="s">
        <v>14</v>
      </c>
      <c r="C123" s="33">
        <f>SUM(C9,C27,C29,C31,C62,C72,C82,C84,C116,C118)</f>
        <v>2221927906</v>
      </c>
      <c r="D123" s="33">
        <f t="shared" ref="D123:M123" si="27">SUM(D9,D27,D29,D31,D62,D72,D82,D84,D116,D118)</f>
        <v>2329093498</v>
      </c>
      <c r="E123" s="33">
        <f t="shared" si="27"/>
        <v>2227696997</v>
      </c>
      <c r="F123" s="33">
        <f t="shared" si="27"/>
        <v>2323711535</v>
      </c>
      <c r="G123" s="33">
        <f t="shared" si="27"/>
        <v>2502431703</v>
      </c>
      <c r="H123" s="33">
        <f t="shared" si="27"/>
        <v>2491350238</v>
      </c>
      <c r="I123" s="33">
        <f t="shared" si="27"/>
        <v>2493606037</v>
      </c>
      <c r="J123" s="33">
        <f t="shared" si="27"/>
        <v>2288281622</v>
      </c>
      <c r="K123" s="33">
        <f t="shared" si="27"/>
        <v>2381246366</v>
      </c>
      <c r="L123" s="33">
        <f t="shared" si="27"/>
        <v>2251965931</v>
      </c>
      <c r="M123" s="33">
        <f t="shared" si="27"/>
        <v>2521226758</v>
      </c>
      <c r="N123" s="33">
        <f>SUM(N9,N27,N29,N31,N62,N72,N82,N84,N116,N118)</f>
        <v>2383125564</v>
      </c>
      <c r="O123" s="33">
        <f>SUM(O9,O27,O29,O31,O62,O72,O82,O84,O116,O118)</f>
        <v>28415664155</v>
      </c>
    </row>
    <row r="130" spans="2:15" ht="15" customHeight="1">
      <c r="B130" s="4" t="s">
        <v>126</v>
      </c>
      <c r="C130" s="5">
        <v>20004175</v>
      </c>
      <c r="D130" s="5">
        <v>21839453</v>
      </c>
      <c r="E130" s="5">
        <v>21588635</v>
      </c>
      <c r="F130" s="5">
        <v>22230790</v>
      </c>
      <c r="G130" s="5">
        <v>21112317</v>
      </c>
      <c r="H130" s="5">
        <v>22010713</v>
      </c>
      <c r="I130" s="5">
        <v>21168884</v>
      </c>
      <c r="J130" s="5">
        <v>20951907</v>
      </c>
      <c r="K130" s="5">
        <v>22202377</v>
      </c>
      <c r="L130" s="5">
        <v>21910229</v>
      </c>
      <c r="M130" s="5">
        <v>21236304</v>
      </c>
      <c r="N130" s="5">
        <v>22052556</v>
      </c>
      <c r="O130" s="5">
        <f>SUM(C130:N130)</f>
        <v>258308340</v>
      </c>
    </row>
    <row r="135" spans="2:15" ht="15" customHeight="1">
      <c r="B135" s="1" t="str">
        <f>B5</f>
        <v>ESTIMADO 2018 (LI)</v>
      </c>
    </row>
    <row r="136" spans="2:15" ht="15" customHeight="1">
      <c r="B136" s="3" t="s">
        <v>0</v>
      </c>
    </row>
    <row r="137" spans="2:15" ht="30" customHeight="1">
      <c r="B137" s="37" t="s">
        <v>1</v>
      </c>
      <c r="C137" s="37" t="s">
        <v>114</v>
      </c>
      <c r="D137" s="37" t="s">
        <v>115</v>
      </c>
      <c r="E137" s="37" t="s">
        <v>116</v>
      </c>
      <c r="F137" s="37" t="s">
        <v>117</v>
      </c>
      <c r="G137" s="37" t="s">
        <v>118</v>
      </c>
      <c r="H137" s="37" t="s">
        <v>119</v>
      </c>
      <c r="I137" s="37" t="s">
        <v>120</v>
      </c>
      <c r="J137" s="37" t="s">
        <v>121</v>
      </c>
      <c r="K137" s="37" t="s">
        <v>122</v>
      </c>
      <c r="L137" s="37" t="s">
        <v>123</v>
      </c>
      <c r="M137" s="37" t="s">
        <v>124</v>
      </c>
      <c r="N137" s="37" t="s">
        <v>125</v>
      </c>
      <c r="O137" s="37" t="s">
        <v>14</v>
      </c>
    </row>
    <row r="138" spans="2:15" ht="15" customHeight="1">
      <c r="B138" s="17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30"/>
    </row>
    <row r="139" spans="2:15" ht="15" customHeight="1">
      <c r="B139" s="39" t="s">
        <v>15</v>
      </c>
      <c r="C139" s="29">
        <f>SUM(C140,C142,C144,C150,C152)</f>
        <v>315441297</v>
      </c>
      <c r="D139" s="29">
        <f t="shared" ref="D139:M139" si="28">SUM(D140,D142,D144,D150,D152)</f>
        <v>590658544</v>
      </c>
      <c r="E139" s="29">
        <f t="shared" si="28"/>
        <v>877760190</v>
      </c>
      <c r="F139" s="29">
        <f t="shared" si="28"/>
        <v>1176586274</v>
      </c>
      <c r="G139" s="29">
        <f t="shared" si="28"/>
        <v>1428868473</v>
      </c>
      <c r="H139" s="29">
        <f t="shared" si="28"/>
        <v>1695371819</v>
      </c>
      <c r="I139" s="29">
        <f t="shared" si="28"/>
        <v>1952393713</v>
      </c>
      <c r="J139" s="29">
        <f t="shared" si="28"/>
        <v>2221469169</v>
      </c>
      <c r="K139" s="29">
        <f t="shared" si="28"/>
        <v>2507187700</v>
      </c>
      <c r="L139" s="29">
        <f t="shared" si="28"/>
        <v>2746013884</v>
      </c>
      <c r="M139" s="29">
        <f t="shared" si="28"/>
        <v>2985120362</v>
      </c>
      <c r="N139" s="29">
        <f>SUM(N140,N142,N144,N150,N152)</f>
        <v>3218966664</v>
      </c>
      <c r="O139" s="29">
        <f>SUM(O140,O142,O144,O150,O152)</f>
        <v>3218966664</v>
      </c>
    </row>
    <row r="140" spans="2:15" ht="15" customHeight="1">
      <c r="B140" s="38" t="s">
        <v>16</v>
      </c>
      <c r="C140" s="27">
        <f>C141</f>
        <v>720235</v>
      </c>
      <c r="D140" s="27">
        <f t="shared" ref="D140:N140" si="29">D141</f>
        <v>794173</v>
      </c>
      <c r="E140" s="27">
        <f t="shared" si="29"/>
        <v>1565871</v>
      </c>
      <c r="F140" s="27">
        <f t="shared" si="29"/>
        <v>1650116</v>
      </c>
      <c r="G140" s="27">
        <f t="shared" si="29"/>
        <v>2446090</v>
      </c>
      <c r="H140" s="27">
        <f t="shared" si="29"/>
        <v>2523075</v>
      </c>
      <c r="I140" s="27">
        <f t="shared" si="29"/>
        <v>3333454</v>
      </c>
      <c r="J140" s="27">
        <f t="shared" si="29"/>
        <v>3415515</v>
      </c>
      <c r="K140" s="27">
        <f t="shared" si="29"/>
        <v>4210350</v>
      </c>
      <c r="L140" s="27">
        <f t="shared" si="29"/>
        <v>4286232</v>
      </c>
      <c r="M140" s="27">
        <f t="shared" si="29"/>
        <v>5050111</v>
      </c>
      <c r="N140" s="27">
        <f t="shared" si="29"/>
        <v>5149163</v>
      </c>
      <c r="O140" s="27">
        <f>O141</f>
        <v>5149163</v>
      </c>
    </row>
    <row r="141" spans="2:15" ht="15" customHeight="1">
      <c r="B141" s="4" t="s">
        <v>17</v>
      </c>
      <c r="C141" s="5">
        <f>SUM(C11:C11)</f>
        <v>720235</v>
      </c>
      <c r="D141" s="5">
        <f>SUM(C11:D11)</f>
        <v>794173</v>
      </c>
      <c r="E141" s="5">
        <f>SUM(C11:E11)</f>
        <v>1565871</v>
      </c>
      <c r="F141" s="5">
        <f>SUM(C11:F11)</f>
        <v>1650116</v>
      </c>
      <c r="G141" s="5">
        <f>SUM(C11:G11)</f>
        <v>2446090</v>
      </c>
      <c r="H141" s="5">
        <f>SUM(C11:H11)</f>
        <v>2523075</v>
      </c>
      <c r="I141" s="5">
        <f>SUM(C11:I11)</f>
        <v>3333454</v>
      </c>
      <c r="J141" s="5">
        <f>SUM(C11:J11)</f>
        <v>3415515</v>
      </c>
      <c r="K141" s="5">
        <f>SUM(C11:K11)</f>
        <v>4210350</v>
      </c>
      <c r="L141" s="5">
        <f>SUM(C11:L11)</f>
        <v>4286232</v>
      </c>
      <c r="M141" s="5">
        <f>SUM(C11:M11)</f>
        <v>5050111</v>
      </c>
      <c r="N141" s="5">
        <f>SUM(C11:N11)</f>
        <v>5149163</v>
      </c>
      <c r="O141" s="5">
        <f>N141</f>
        <v>5149163</v>
      </c>
    </row>
    <row r="142" spans="2:15" ht="15" customHeight="1">
      <c r="B142" s="7" t="s">
        <v>18</v>
      </c>
      <c r="C142" s="6">
        <f>C143</f>
        <v>6583472</v>
      </c>
      <c r="D142" s="6">
        <f t="shared" ref="D142:N142" si="30">D143</f>
        <v>13596843</v>
      </c>
      <c r="E142" s="6">
        <f t="shared" si="30"/>
        <v>39206062</v>
      </c>
      <c r="F142" s="6">
        <f t="shared" si="30"/>
        <v>47956908</v>
      </c>
      <c r="G142" s="6">
        <f t="shared" si="30"/>
        <v>52815270</v>
      </c>
      <c r="H142" s="6">
        <f t="shared" si="30"/>
        <v>56559291</v>
      </c>
      <c r="I142" s="6">
        <f t="shared" si="30"/>
        <v>60580276</v>
      </c>
      <c r="J142" s="6">
        <f t="shared" si="30"/>
        <v>63177029</v>
      </c>
      <c r="K142" s="6">
        <f t="shared" si="30"/>
        <v>65633736</v>
      </c>
      <c r="L142" s="6">
        <f t="shared" si="30"/>
        <v>68457918</v>
      </c>
      <c r="M142" s="6">
        <f t="shared" si="30"/>
        <v>70760274</v>
      </c>
      <c r="N142" s="6">
        <f t="shared" si="30"/>
        <v>74493042</v>
      </c>
      <c r="O142" s="6">
        <f>O143</f>
        <v>74493042</v>
      </c>
    </row>
    <row r="143" spans="2:15" ht="15" customHeight="1">
      <c r="B143" s="4" t="s">
        <v>19</v>
      </c>
      <c r="C143" s="5">
        <f>SUM(C13:C13)</f>
        <v>6583472</v>
      </c>
      <c r="D143" s="5">
        <f>SUM(C13:D13)</f>
        <v>13596843</v>
      </c>
      <c r="E143" s="5">
        <f>SUM(C13:E13)</f>
        <v>39206062</v>
      </c>
      <c r="F143" s="5">
        <f>SUM(C13:F13)</f>
        <v>47956908</v>
      </c>
      <c r="G143" s="5">
        <f>SUM(C13:G13)</f>
        <v>52815270</v>
      </c>
      <c r="H143" s="5">
        <f>SUM(C13:H13)</f>
        <v>56559291</v>
      </c>
      <c r="I143" s="5">
        <f>SUM(C13:I13)</f>
        <v>60580276</v>
      </c>
      <c r="J143" s="5">
        <f>SUM(C13:J13)</f>
        <v>63177029</v>
      </c>
      <c r="K143" s="5">
        <f>SUM(C13:K13)</f>
        <v>65633736</v>
      </c>
      <c r="L143" s="5">
        <f>SUM(C13:L13)</f>
        <v>68457918</v>
      </c>
      <c r="M143" s="5">
        <f>SUM(C13:M13)</f>
        <v>70760274</v>
      </c>
      <c r="N143" s="5">
        <f>SUM(C13:N13)</f>
        <v>74493042</v>
      </c>
      <c r="O143" s="5">
        <f>N143</f>
        <v>74493042</v>
      </c>
    </row>
    <row r="144" spans="2:15" ht="15" customHeight="1">
      <c r="B144" s="7" t="s">
        <v>20</v>
      </c>
      <c r="C144" s="6">
        <f>SUM(C145:C149)</f>
        <v>142442114</v>
      </c>
      <c r="D144" s="6">
        <f t="shared" ref="D144:N144" si="31">SUM(D145:D149)</f>
        <v>287217014</v>
      </c>
      <c r="E144" s="6">
        <f t="shared" si="31"/>
        <v>432928620</v>
      </c>
      <c r="F144" s="6">
        <f t="shared" si="31"/>
        <v>587242477</v>
      </c>
      <c r="G144" s="6">
        <f t="shared" si="31"/>
        <v>708644931</v>
      </c>
      <c r="H144" s="6">
        <f t="shared" si="31"/>
        <v>827831491</v>
      </c>
      <c r="I144" s="6">
        <f t="shared" si="31"/>
        <v>952405467</v>
      </c>
      <c r="J144" s="6">
        <f t="shared" si="31"/>
        <v>1090618336</v>
      </c>
      <c r="K144" s="6">
        <f t="shared" si="31"/>
        <v>1227972119</v>
      </c>
      <c r="L144" s="6">
        <f t="shared" si="31"/>
        <v>1331078323</v>
      </c>
      <c r="M144" s="6">
        <f t="shared" si="31"/>
        <v>1444463080</v>
      </c>
      <c r="N144" s="6">
        <f t="shared" si="31"/>
        <v>1563484463</v>
      </c>
      <c r="O144" s="6">
        <f>SUM(O145:O149)</f>
        <v>1563484463</v>
      </c>
    </row>
    <row r="145" spans="2:15" ht="15" customHeight="1">
      <c r="B145" s="4" t="s">
        <v>21</v>
      </c>
      <c r="C145" s="5">
        <f>SUM(C15:C15)</f>
        <v>2736216</v>
      </c>
      <c r="D145" s="5">
        <f>SUM(C15:D15)</f>
        <v>4984618</v>
      </c>
      <c r="E145" s="5">
        <f>SUM(C15:E15)</f>
        <v>7595422</v>
      </c>
      <c r="F145" s="5">
        <f>SUM(C15:F15)</f>
        <v>9720282</v>
      </c>
      <c r="G145" s="5">
        <f>SUM(C15:G15)</f>
        <v>11626878</v>
      </c>
      <c r="H145" s="5">
        <f>SUM(C15:H15)</f>
        <v>13145417</v>
      </c>
      <c r="I145" s="5">
        <f>SUM(C15:I15)</f>
        <v>14926997</v>
      </c>
      <c r="J145" s="5">
        <f>SUM(C15:J15)</f>
        <v>16481491</v>
      </c>
      <c r="K145" s="5">
        <f>SUM(C15:K15)</f>
        <v>18093783</v>
      </c>
      <c r="L145" s="5">
        <f>SUM(C15:L15)</f>
        <v>19717022</v>
      </c>
      <c r="M145" s="5">
        <f>SUM(C15:M15)</f>
        <v>21265026</v>
      </c>
      <c r="N145" s="5">
        <f>SUM(C15:N15)</f>
        <v>23091800</v>
      </c>
      <c r="O145" s="5">
        <f>N145</f>
        <v>23091800</v>
      </c>
    </row>
    <row r="146" spans="2:15" ht="15" customHeight="1">
      <c r="B146" s="4" t="s">
        <v>22</v>
      </c>
      <c r="C146" s="5">
        <f>SUM(C16:C16)</f>
        <v>128438454</v>
      </c>
      <c r="D146" s="5">
        <f>SUM(C16:D16)</f>
        <v>258990734</v>
      </c>
      <c r="E146" s="5">
        <f>SUM(C16:E16)</f>
        <v>388570266</v>
      </c>
      <c r="F146" s="5">
        <f>SUM(C16:F16)</f>
        <v>527768265</v>
      </c>
      <c r="G146" s="5">
        <f>SUM(C16:G16)</f>
        <v>633041548</v>
      </c>
      <c r="H146" s="5">
        <f>SUM(C16:H16)</f>
        <v>737266193</v>
      </c>
      <c r="I146" s="5">
        <f>SUM(C16:I16)</f>
        <v>846084137</v>
      </c>
      <c r="J146" s="5">
        <f>SUM(C16:J16)</f>
        <v>968407393</v>
      </c>
      <c r="K146" s="5">
        <f>SUM(C16:K16)</f>
        <v>1090222889</v>
      </c>
      <c r="L146" s="5">
        <f>SUM(C16:L16)</f>
        <v>1178593832</v>
      </c>
      <c r="M146" s="5">
        <f>SUM(C16:M16)</f>
        <v>1277128255</v>
      </c>
      <c r="N146" s="5">
        <f>SUM(C16:N16)</f>
        <v>1379782707</v>
      </c>
      <c r="O146" s="5">
        <f>N146</f>
        <v>1379782707</v>
      </c>
    </row>
    <row r="147" spans="2:15" ht="15" customHeight="1">
      <c r="B147" s="4" t="s">
        <v>23</v>
      </c>
      <c r="C147" s="5">
        <f>SUM(C17:C17)</f>
        <v>6303934</v>
      </c>
      <c r="D147" s="5">
        <f>SUM(C17:D17)</f>
        <v>13503461</v>
      </c>
      <c r="E147" s="5">
        <f>SUM(C17:E17)</f>
        <v>21295476</v>
      </c>
      <c r="F147" s="5">
        <f>SUM(C17:F17)</f>
        <v>28192689</v>
      </c>
      <c r="G147" s="5">
        <f>SUM(C17:G17)</f>
        <v>36332962</v>
      </c>
      <c r="H147" s="5">
        <f>SUM(C17:H17)</f>
        <v>43590490</v>
      </c>
      <c r="I147" s="5">
        <f>SUM(C17:I17)</f>
        <v>50772242</v>
      </c>
      <c r="J147" s="5">
        <f>SUM(C17:J17)</f>
        <v>58947281</v>
      </c>
      <c r="K147" s="5">
        <f>SUM(C17:K17)</f>
        <v>66469017</v>
      </c>
      <c r="L147" s="5">
        <f>SUM(C17:L17)</f>
        <v>73156501</v>
      </c>
      <c r="M147" s="5">
        <f>SUM(C17:M17)</f>
        <v>80339659</v>
      </c>
      <c r="N147" s="5">
        <f>SUM(C17:N17)</f>
        <v>88010575</v>
      </c>
      <c r="O147" s="5">
        <f>N147</f>
        <v>88010575</v>
      </c>
    </row>
    <row r="148" spans="2:15" ht="15" customHeight="1">
      <c r="B148" s="4" t="s">
        <v>24</v>
      </c>
      <c r="C148" s="5">
        <f>SUM(C18:C18)</f>
        <v>1236312</v>
      </c>
      <c r="D148" s="5">
        <f>SUM(C18:D18)</f>
        <v>2470017</v>
      </c>
      <c r="E148" s="5">
        <f>SUM(C18:E18)</f>
        <v>4711864</v>
      </c>
      <c r="F148" s="5">
        <f>SUM(C18:F18)</f>
        <v>7298804</v>
      </c>
      <c r="G148" s="5">
        <f>SUM(C18:G18)</f>
        <v>9895514</v>
      </c>
      <c r="H148" s="5">
        <f>SUM(C18:H18)</f>
        <v>12597037</v>
      </c>
      <c r="I148" s="5">
        <f>SUM(C18:I18)</f>
        <v>15857286</v>
      </c>
      <c r="J148" s="5">
        <f>SUM(C18:J18)</f>
        <v>18515083</v>
      </c>
      <c r="K148" s="5">
        <f>SUM(C18:K18)</f>
        <v>21443806</v>
      </c>
      <c r="L148" s="5">
        <f>SUM(C18:L18)</f>
        <v>24319667</v>
      </c>
      <c r="M148" s="5">
        <f>SUM(C18:M18)</f>
        <v>26947966</v>
      </c>
      <c r="N148" s="5">
        <f>SUM(C18:N18)</f>
        <v>30345686</v>
      </c>
      <c r="O148" s="5">
        <f>N148</f>
        <v>30345686</v>
      </c>
    </row>
    <row r="149" spans="2:15" ht="15" customHeight="1">
      <c r="B149" s="4" t="s">
        <v>25</v>
      </c>
      <c r="C149" s="5">
        <f>SUM(C19:C19)</f>
        <v>3727198</v>
      </c>
      <c r="D149" s="5">
        <f>SUM(C19:D19)</f>
        <v>7268184</v>
      </c>
      <c r="E149" s="5">
        <f>SUM(C19:E19)</f>
        <v>10755592</v>
      </c>
      <c r="F149" s="5">
        <f>SUM(C19:F19)</f>
        <v>14262437</v>
      </c>
      <c r="G149" s="5">
        <f>SUM(C19:G19)</f>
        <v>17748029</v>
      </c>
      <c r="H149" s="5">
        <f>SUM(C19:H19)</f>
        <v>21232354</v>
      </c>
      <c r="I149" s="5">
        <f>SUM(C19:I19)</f>
        <v>24764805</v>
      </c>
      <c r="J149" s="5">
        <f>SUM(C19:J19)</f>
        <v>28267088</v>
      </c>
      <c r="K149" s="5">
        <f>SUM(C19:K19)</f>
        <v>31742624</v>
      </c>
      <c r="L149" s="5">
        <f>SUM(C19:L19)</f>
        <v>35291301</v>
      </c>
      <c r="M149" s="5">
        <f>SUM(C19:M19)</f>
        <v>38782174</v>
      </c>
      <c r="N149" s="5">
        <f>SUM(C19:N19)</f>
        <v>42253695</v>
      </c>
      <c r="O149" s="5">
        <f>N149</f>
        <v>42253695</v>
      </c>
    </row>
    <row r="150" spans="2:15" ht="15" customHeight="1">
      <c r="B150" s="7" t="s">
        <v>26</v>
      </c>
      <c r="C150" s="6">
        <f>C151</f>
        <v>162367351</v>
      </c>
      <c r="D150" s="6">
        <f t="shared" ref="D150:N150" si="32">D151</f>
        <v>282086966</v>
      </c>
      <c r="E150" s="6">
        <f t="shared" si="32"/>
        <v>393535465</v>
      </c>
      <c r="F150" s="6">
        <f t="shared" si="32"/>
        <v>525690874</v>
      </c>
      <c r="G150" s="6">
        <f t="shared" si="32"/>
        <v>647197761</v>
      </c>
      <c r="H150" s="6">
        <f t="shared" si="32"/>
        <v>787261004</v>
      </c>
      <c r="I150" s="6">
        <f t="shared" si="32"/>
        <v>911766092</v>
      </c>
      <c r="J150" s="6">
        <f t="shared" si="32"/>
        <v>1035990674</v>
      </c>
      <c r="K150" s="6">
        <f t="shared" si="32"/>
        <v>1177375211</v>
      </c>
      <c r="L150" s="6">
        <f t="shared" si="32"/>
        <v>1306469570</v>
      </c>
      <c r="M150" s="6">
        <f t="shared" si="32"/>
        <v>1425730869</v>
      </c>
      <c r="N150" s="6">
        <f t="shared" si="32"/>
        <v>1532823084</v>
      </c>
      <c r="O150" s="6">
        <f>O151</f>
        <v>1532823084</v>
      </c>
    </row>
    <row r="151" spans="2:15" ht="15" customHeight="1">
      <c r="B151" s="4" t="s">
        <v>27</v>
      </c>
      <c r="C151" s="5">
        <f>SUM(C21:C21)</f>
        <v>162367351</v>
      </c>
      <c r="D151" s="5">
        <f>SUM(C21:D21)</f>
        <v>282086966</v>
      </c>
      <c r="E151" s="5">
        <f>SUM(C21:E21)</f>
        <v>393535465</v>
      </c>
      <c r="F151" s="5">
        <f>SUM(C21:F21)</f>
        <v>525690874</v>
      </c>
      <c r="G151" s="5">
        <f>SUM(C21:G21)</f>
        <v>647197761</v>
      </c>
      <c r="H151" s="5">
        <f>SUM(C21:H21)</f>
        <v>787261004</v>
      </c>
      <c r="I151" s="5">
        <f>SUM(C21:I21)</f>
        <v>911766092</v>
      </c>
      <c r="J151" s="5">
        <f>SUM(C21:J21)</f>
        <v>1035990674</v>
      </c>
      <c r="K151" s="5">
        <f>SUM(C21:K21)</f>
        <v>1177375211</v>
      </c>
      <c r="L151" s="5">
        <f>SUM(C21:L21)</f>
        <v>1306469570</v>
      </c>
      <c r="M151" s="5">
        <f>SUM(C21:M21)</f>
        <v>1425730869</v>
      </c>
      <c r="N151" s="5">
        <f>SUM(C21:N21)</f>
        <v>1532823084</v>
      </c>
      <c r="O151" s="5">
        <f>N151</f>
        <v>1532823084</v>
      </c>
    </row>
    <row r="152" spans="2:15" ht="15" customHeight="1">
      <c r="B152" s="7" t="s">
        <v>28</v>
      </c>
      <c r="C152" s="6">
        <f>SUM(C153:C155)</f>
        <v>3328125</v>
      </c>
      <c r="D152" s="6">
        <f t="shared" ref="D152:N152" si="33">SUM(D153:D155)</f>
        <v>6963548</v>
      </c>
      <c r="E152" s="6">
        <f t="shared" si="33"/>
        <v>10524172</v>
      </c>
      <c r="F152" s="6">
        <f t="shared" si="33"/>
        <v>14045899</v>
      </c>
      <c r="G152" s="6">
        <f t="shared" si="33"/>
        <v>17764421</v>
      </c>
      <c r="H152" s="6">
        <f t="shared" si="33"/>
        <v>21196958</v>
      </c>
      <c r="I152" s="6">
        <f t="shared" si="33"/>
        <v>24308424</v>
      </c>
      <c r="J152" s="6">
        <f t="shared" si="33"/>
        <v>28267615</v>
      </c>
      <c r="K152" s="6">
        <f t="shared" si="33"/>
        <v>31996284</v>
      </c>
      <c r="L152" s="6">
        <f t="shared" si="33"/>
        <v>35721841</v>
      </c>
      <c r="M152" s="6">
        <f t="shared" si="33"/>
        <v>39116028</v>
      </c>
      <c r="N152" s="6">
        <f t="shared" si="33"/>
        <v>43016912</v>
      </c>
      <c r="O152" s="6">
        <f>SUM(O153:O155)</f>
        <v>43016912</v>
      </c>
    </row>
    <row r="153" spans="2:15" ht="15" customHeight="1">
      <c r="B153" s="4" t="s">
        <v>29</v>
      </c>
      <c r="C153" s="5">
        <f>SUM(C23:C23)</f>
        <v>1755596</v>
      </c>
      <c r="D153" s="5">
        <f>SUM(C23:D23)</f>
        <v>3629264</v>
      </c>
      <c r="E153" s="5">
        <f>SUM(C23:E23)</f>
        <v>5483582</v>
      </c>
      <c r="F153" s="5">
        <f>SUM(C23:F23)</f>
        <v>7202340</v>
      </c>
      <c r="G153" s="5">
        <f>SUM(C23:G23)</f>
        <v>9168946</v>
      </c>
      <c r="H153" s="5">
        <f>SUM(C23:H23)</f>
        <v>10867016</v>
      </c>
      <c r="I153" s="5">
        <f>SUM(C23:I23)</f>
        <v>12295654</v>
      </c>
      <c r="J153" s="5">
        <f>SUM(C23:J23)</f>
        <v>14348030</v>
      </c>
      <c r="K153" s="5">
        <f>SUM(C23:K23)</f>
        <v>16251216</v>
      </c>
      <c r="L153" s="5">
        <f>SUM(C23:L23)</f>
        <v>18009946</v>
      </c>
      <c r="M153" s="5">
        <f>SUM(C23:M23)</f>
        <v>19738630</v>
      </c>
      <c r="N153" s="5">
        <f>SUM(C23:N23)</f>
        <v>21913984</v>
      </c>
      <c r="O153" s="5">
        <f>N153</f>
        <v>21913984</v>
      </c>
    </row>
    <row r="154" spans="2:15" ht="15" customHeight="1">
      <c r="B154" s="4" t="s">
        <v>30</v>
      </c>
      <c r="C154" s="5">
        <f>SUM(C24:C24)</f>
        <v>773924</v>
      </c>
      <c r="D154" s="5">
        <f>SUM(C24:D24)</f>
        <v>1601799</v>
      </c>
      <c r="E154" s="5">
        <f>SUM(C24:E24)</f>
        <v>2316161</v>
      </c>
      <c r="F154" s="5">
        <f>SUM(C24:F24)</f>
        <v>3160245</v>
      </c>
      <c r="G154" s="5">
        <f>SUM(C24:G24)</f>
        <v>3939396</v>
      </c>
      <c r="H154" s="5">
        <f>SUM(C24:H24)</f>
        <v>4638725</v>
      </c>
      <c r="I154" s="5">
        <f>SUM(C24:I24)</f>
        <v>5362801</v>
      </c>
      <c r="J154" s="5">
        <f>SUM(C24:J24)</f>
        <v>6136094</v>
      </c>
      <c r="K154" s="5">
        <f>SUM(C24:K24)</f>
        <v>6866125</v>
      </c>
      <c r="L154" s="5">
        <f>SUM(C24:L24)</f>
        <v>7709132</v>
      </c>
      <c r="M154" s="5">
        <f>SUM(C24:M24)</f>
        <v>8392836</v>
      </c>
      <c r="N154" s="5">
        <f>SUM(C24:N24)</f>
        <v>9138096</v>
      </c>
      <c r="O154" s="5">
        <f>N154</f>
        <v>9138096</v>
      </c>
    </row>
    <row r="155" spans="2:15" ht="15" customHeight="1">
      <c r="B155" s="4" t="s">
        <v>31</v>
      </c>
      <c r="C155" s="5">
        <f>SUM(C25:C25)</f>
        <v>798605</v>
      </c>
      <c r="D155" s="5">
        <f>SUM(C25:D25)</f>
        <v>1732485</v>
      </c>
      <c r="E155" s="5">
        <f>SUM(C25:E25)</f>
        <v>2724429</v>
      </c>
      <c r="F155" s="5">
        <f>SUM(C25:F25)</f>
        <v>3683314</v>
      </c>
      <c r="G155" s="5">
        <f>SUM(C25:G25)</f>
        <v>4656079</v>
      </c>
      <c r="H155" s="5">
        <f>SUM(C25:H25)</f>
        <v>5691217</v>
      </c>
      <c r="I155" s="5">
        <f>SUM(C25:I25)</f>
        <v>6649969</v>
      </c>
      <c r="J155" s="5">
        <f>SUM(C25:J25)</f>
        <v>7783491</v>
      </c>
      <c r="K155" s="5">
        <f>SUM(C25:K25)</f>
        <v>8878943</v>
      </c>
      <c r="L155" s="5">
        <f>SUM(C25:L25)</f>
        <v>10002763</v>
      </c>
      <c r="M155" s="5">
        <f>SUM(C25:M25)</f>
        <v>10984562</v>
      </c>
      <c r="N155" s="5">
        <f>SUM(C25:N25)</f>
        <v>11964832</v>
      </c>
      <c r="O155" s="5">
        <f>N155</f>
        <v>11964832</v>
      </c>
    </row>
    <row r="156" spans="2:15" ht="15" customHeight="1">
      <c r="B156" s="16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2:15" ht="15" customHeight="1">
      <c r="B157" s="39" t="s">
        <v>32</v>
      </c>
      <c r="C157" s="29">
        <v>0</v>
      </c>
      <c r="D157" s="29">
        <v>0</v>
      </c>
      <c r="E157" s="29">
        <v>0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29">
        <v>0</v>
      </c>
      <c r="N157" s="29">
        <v>0</v>
      </c>
      <c r="O157" s="29">
        <f>N157</f>
        <v>0</v>
      </c>
    </row>
    <row r="158" spans="2:15" ht="15" customHeight="1">
      <c r="B158" s="17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2:15" ht="15" customHeight="1">
      <c r="B159" s="39" t="s">
        <v>33</v>
      </c>
      <c r="C159" s="29">
        <v>0</v>
      </c>
      <c r="D159" s="29">
        <v>0</v>
      </c>
      <c r="E159" s="29">
        <v>0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f>N159</f>
        <v>0</v>
      </c>
    </row>
    <row r="160" spans="2:15" ht="15" customHeight="1">
      <c r="B160" s="17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</row>
    <row r="161" spans="2:15" ht="15" customHeight="1">
      <c r="B161" s="39" t="s">
        <v>34</v>
      </c>
      <c r="C161" s="29">
        <f>SUM(C162,C187)</f>
        <v>117451597</v>
      </c>
      <c r="D161" s="29">
        <f t="shared" ref="D161:O161" si="34">SUM(D162,D187)</f>
        <v>296428501</v>
      </c>
      <c r="E161" s="29">
        <f t="shared" si="34"/>
        <v>408144093</v>
      </c>
      <c r="F161" s="29">
        <f t="shared" si="34"/>
        <v>513096359</v>
      </c>
      <c r="G161" s="29">
        <f t="shared" si="34"/>
        <v>604718838</v>
      </c>
      <c r="H161" s="29">
        <f t="shared" si="34"/>
        <v>689019294</v>
      </c>
      <c r="I161" s="29">
        <f t="shared" si="34"/>
        <v>772781403</v>
      </c>
      <c r="J161" s="29">
        <f t="shared" si="34"/>
        <v>858922431</v>
      </c>
      <c r="K161" s="29">
        <f t="shared" si="34"/>
        <v>945881613</v>
      </c>
      <c r="L161" s="29">
        <f t="shared" si="34"/>
        <v>1028897183</v>
      </c>
      <c r="M161" s="29">
        <f t="shared" si="34"/>
        <v>1113567480</v>
      </c>
      <c r="N161" s="29">
        <f>SUM(N162,N187)</f>
        <v>1209526934</v>
      </c>
      <c r="O161" s="29">
        <f t="shared" si="34"/>
        <v>1209526934</v>
      </c>
    </row>
    <row r="162" spans="2:15" ht="15" customHeight="1">
      <c r="B162" s="38" t="s">
        <v>35</v>
      </c>
      <c r="C162" s="27">
        <f>SUM(C163:C186)</f>
        <v>113826462</v>
      </c>
      <c r="D162" s="27">
        <f t="shared" ref="D162:O162" si="35">SUM(D163:D186)</f>
        <v>288873254</v>
      </c>
      <c r="E162" s="27">
        <f t="shared" si="35"/>
        <v>396954452</v>
      </c>
      <c r="F162" s="27">
        <f t="shared" si="35"/>
        <v>497988643</v>
      </c>
      <c r="G162" s="27">
        <f t="shared" si="35"/>
        <v>585748956</v>
      </c>
      <c r="H162" s="27">
        <f t="shared" si="35"/>
        <v>666504994</v>
      </c>
      <c r="I162" s="27">
        <f t="shared" si="35"/>
        <v>746835409</v>
      </c>
      <c r="J162" s="27">
        <f t="shared" si="35"/>
        <v>828979387</v>
      </c>
      <c r="K162" s="27">
        <f t="shared" si="35"/>
        <v>912164607</v>
      </c>
      <c r="L162" s="27">
        <f t="shared" si="35"/>
        <v>991133020</v>
      </c>
      <c r="M162" s="27">
        <f t="shared" si="35"/>
        <v>1072325244</v>
      </c>
      <c r="N162" s="27">
        <f>SUM(N163:N186)</f>
        <v>1164412747</v>
      </c>
      <c r="O162" s="27">
        <f t="shared" si="35"/>
        <v>1164412747</v>
      </c>
    </row>
    <row r="163" spans="2:15" ht="15" customHeight="1">
      <c r="B163" s="4" t="s">
        <v>36</v>
      </c>
      <c r="C163" s="5">
        <f t="shared" ref="C163:C186" si="36">SUM(C33:C33)</f>
        <v>39956962</v>
      </c>
      <c r="D163" s="5">
        <f t="shared" ref="D163:D186" si="37">SUM(C33:D33)</f>
        <v>141078851</v>
      </c>
      <c r="E163" s="5">
        <f t="shared" ref="E163:E186" si="38">SUM(C33:E33)</f>
        <v>160272299</v>
      </c>
      <c r="F163" s="5">
        <f t="shared" ref="F163:F186" si="39">SUM(C33:F33)</f>
        <v>176403877</v>
      </c>
      <c r="G163" s="5">
        <f t="shared" ref="G163:G186" si="40">SUM(C33:G33)</f>
        <v>190247596</v>
      </c>
      <c r="H163" s="5">
        <f t="shared" ref="H163:H186" si="41">SUM(C33:H33)</f>
        <v>203150599</v>
      </c>
      <c r="I163" s="5">
        <f t="shared" ref="I163:I186" si="42">SUM(C33:I33)</f>
        <v>215814705</v>
      </c>
      <c r="J163" s="5">
        <f t="shared" ref="J163:J186" si="43">SUM(C33:J33)</f>
        <v>228943382</v>
      </c>
      <c r="K163" s="5">
        <f t="shared" ref="K163:K186" si="44">SUM(C33:K33)</f>
        <v>241800645</v>
      </c>
      <c r="L163" s="5">
        <f t="shared" ref="L163:L186" si="45">SUM(C33:L33)</f>
        <v>254174599</v>
      </c>
      <c r="M163" s="5">
        <f t="shared" ref="M163:M186" si="46">SUM(C33:M33)</f>
        <v>264708456</v>
      </c>
      <c r="N163" s="5">
        <f>SUM(C33:N33)</f>
        <v>275546244</v>
      </c>
      <c r="O163" s="5">
        <f t="shared" ref="O163:O185" si="47">N163</f>
        <v>275546244</v>
      </c>
    </row>
    <row r="164" spans="2:15" ht="15" customHeight="1">
      <c r="B164" s="4" t="s">
        <v>37</v>
      </c>
      <c r="C164" s="5">
        <f t="shared" si="36"/>
        <v>22498849</v>
      </c>
      <c r="D164" s="5">
        <f t="shared" si="37"/>
        <v>42679485</v>
      </c>
      <c r="E164" s="5">
        <f t="shared" si="38"/>
        <v>72637742</v>
      </c>
      <c r="F164" s="5">
        <f t="shared" si="39"/>
        <v>95117783</v>
      </c>
      <c r="G164" s="5">
        <f t="shared" si="40"/>
        <v>107891282</v>
      </c>
      <c r="H164" s="5">
        <f t="shared" si="41"/>
        <v>117652443</v>
      </c>
      <c r="I164" s="5">
        <f t="shared" si="42"/>
        <v>129549152</v>
      </c>
      <c r="J164" s="5">
        <f t="shared" si="43"/>
        <v>140926441</v>
      </c>
      <c r="K164" s="5">
        <f t="shared" si="44"/>
        <v>150978056</v>
      </c>
      <c r="L164" s="5">
        <f t="shared" si="45"/>
        <v>160329940</v>
      </c>
      <c r="M164" s="5">
        <f t="shared" si="46"/>
        <v>170371427</v>
      </c>
      <c r="N164" s="5">
        <f t="shared" ref="N164:N186" si="48">SUM(C34:N34)</f>
        <v>180856015</v>
      </c>
      <c r="O164" s="5">
        <f t="shared" si="47"/>
        <v>180856015</v>
      </c>
    </row>
    <row r="165" spans="2:15" ht="15" customHeight="1">
      <c r="B165" s="4" t="s">
        <v>38</v>
      </c>
      <c r="C165" s="5">
        <f t="shared" si="36"/>
        <v>291712</v>
      </c>
      <c r="D165" s="5">
        <f t="shared" si="37"/>
        <v>703961</v>
      </c>
      <c r="E165" s="5">
        <f t="shared" si="38"/>
        <v>935225</v>
      </c>
      <c r="F165" s="5">
        <f t="shared" si="39"/>
        <v>1239290</v>
      </c>
      <c r="G165" s="5">
        <f t="shared" si="40"/>
        <v>1472337</v>
      </c>
      <c r="H165" s="5">
        <f t="shared" si="41"/>
        <v>1806196</v>
      </c>
      <c r="I165" s="5">
        <f t="shared" si="42"/>
        <v>2018664</v>
      </c>
      <c r="J165" s="5">
        <f t="shared" si="43"/>
        <v>2267511</v>
      </c>
      <c r="K165" s="5">
        <f t="shared" si="44"/>
        <v>2568082</v>
      </c>
      <c r="L165" s="5">
        <f t="shared" si="45"/>
        <v>2789915</v>
      </c>
      <c r="M165" s="5">
        <f t="shared" si="46"/>
        <v>3116271</v>
      </c>
      <c r="N165" s="5">
        <f t="shared" si="48"/>
        <v>3644078</v>
      </c>
      <c r="O165" s="5">
        <f t="shared" si="47"/>
        <v>3644078</v>
      </c>
    </row>
    <row r="166" spans="2:15" ht="15" customHeight="1">
      <c r="B166" s="4" t="s">
        <v>39</v>
      </c>
      <c r="C166" s="5">
        <f t="shared" si="36"/>
        <v>2141489</v>
      </c>
      <c r="D166" s="5">
        <f t="shared" si="37"/>
        <v>4016049</v>
      </c>
      <c r="E166" s="5">
        <f t="shared" si="38"/>
        <v>9875886</v>
      </c>
      <c r="F166" s="5">
        <f t="shared" si="39"/>
        <v>16893485</v>
      </c>
      <c r="G166" s="5">
        <f t="shared" si="40"/>
        <v>25586100</v>
      </c>
      <c r="H166" s="5">
        <f t="shared" si="41"/>
        <v>33529602</v>
      </c>
      <c r="I166" s="5">
        <f t="shared" si="42"/>
        <v>36136835</v>
      </c>
      <c r="J166" s="5">
        <f t="shared" si="43"/>
        <v>41913987</v>
      </c>
      <c r="K166" s="5">
        <f t="shared" si="44"/>
        <v>48142387</v>
      </c>
      <c r="L166" s="5">
        <f t="shared" si="45"/>
        <v>53167673</v>
      </c>
      <c r="M166" s="5">
        <f t="shared" si="46"/>
        <v>64274290</v>
      </c>
      <c r="N166" s="5">
        <f t="shared" si="48"/>
        <v>80985078</v>
      </c>
      <c r="O166" s="5">
        <f t="shared" si="47"/>
        <v>80985078</v>
      </c>
    </row>
    <row r="167" spans="2:15" ht="15" customHeight="1">
      <c r="B167" s="4" t="s">
        <v>40</v>
      </c>
      <c r="C167" s="5">
        <f t="shared" si="36"/>
        <v>754031</v>
      </c>
      <c r="D167" s="5">
        <f t="shared" si="37"/>
        <v>1368132</v>
      </c>
      <c r="E167" s="5">
        <f t="shared" si="38"/>
        <v>1927323</v>
      </c>
      <c r="F167" s="5">
        <f t="shared" si="39"/>
        <v>2486799</v>
      </c>
      <c r="G167" s="5">
        <f t="shared" si="40"/>
        <v>3067563</v>
      </c>
      <c r="H167" s="5">
        <f t="shared" si="41"/>
        <v>3658185</v>
      </c>
      <c r="I167" s="5">
        <f t="shared" si="42"/>
        <v>4200147</v>
      </c>
      <c r="J167" s="5">
        <f t="shared" si="43"/>
        <v>4736090</v>
      </c>
      <c r="K167" s="5">
        <f t="shared" si="44"/>
        <v>5268915</v>
      </c>
      <c r="L167" s="5">
        <f t="shared" si="45"/>
        <v>5851169</v>
      </c>
      <c r="M167" s="5">
        <f t="shared" si="46"/>
        <v>6383177</v>
      </c>
      <c r="N167" s="5">
        <f t="shared" si="48"/>
        <v>6927633</v>
      </c>
      <c r="O167" s="5">
        <f t="shared" si="47"/>
        <v>6927633</v>
      </c>
    </row>
    <row r="168" spans="2:15" ht="15" customHeight="1">
      <c r="B168" s="4" t="s">
        <v>41</v>
      </c>
      <c r="C168" s="5">
        <f t="shared" si="36"/>
        <v>2576078</v>
      </c>
      <c r="D168" s="5">
        <f t="shared" si="37"/>
        <v>5176067</v>
      </c>
      <c r="E168" s="5">
        <f t="shared" si="38"/>
        <v>7656042</v>
      </c>
      <c r="F168" s="5">
        <f t="shared" si="39"/>
        <v>10763294</v>
      </c>
      <c r="G168" s="5">
        <f t="shared" si="40"/>
        <v>13895263</v>
      </c>
      <c r="H168" s="5">
        <f t="shared" si="41"/>
        <v>16605133</v>
      </c>
      <c r="I168" s="5">
        <f t="shared" si="42"/>
        <v>19878995</v>
      </c>
      <c r="J168" s="5">
        <f t="shared" si="43"/>
        <v>23056369</v>
      </c>
      <c r="K168" s="5">
        <f t="shared" si="44"/>
        <v>25949433</v>
      </c>
      <c r="L168" s="5">
        <f t="shared" si="45"/>
        <v>29033264</v>
      </c>
      <c r="M168" s="5">
        <f t="shared" si="46"/>
        <v>31975799</v>
      </c>
      <c r="N168" s="5">
        <f t="shared" si="48"/>
        <v>35061062</v>
      </c>
      <c r="O168" s="5">
        <f t="shared" si="47"/>
        <v>35061062</v>
      </c>
    </row>
    <row r="169" spans="2:15" ht="15" customHeight="1">
      <c r="B169" s="4" t="s">
        <v>42</v>
      </c>
      <c r="C169" s="5">
        <f t="shared" si="36"/>
        <v>94447</v>
      </c>
      <c r="D169" s="5">
        <f t="shared" si="37"/>
        <v>177526</v>
      </c>
      <c r="E169" s="5">
        <f t="shared" si="38"/>
        <v>261609</v>
      </c>
      <c r="F169" s="5">
        <f t="shared" si="39"/>
        <v>343025</v>
      </c>
      <c r="G169" s="5">
        <f t="shared" si="40"/>
        <v>417727</v>
      </c>
      <c r="H169" s="5">
        <f t="shared" si="41"/>
        <v>497391</v>
      </c>
      <c r="I169" s="5">
        <f t="shared" si="42"/>
        <v>574819</v>
      </c>
      <c r="J169" s="5">
        <f t="shared" si="43"/>
        <v>657112</v>
      </c>
      <c r="K169" s="5">
        <f t="shared" si="44"/>
        <v>731268</v>
      </c>
      <c r="L169" s="5">
        <f t="shared" si="45"/>
        <v>811770</v>
      </c>
      <c r="M169" s="5">
        <f t="shared" si="46"/>
        <v>880925</v>
      </c>
      <c r="N169" s="5">
        <f t="shared" si="48"/>
        <v>964579</v>
      </c>
      <c r="O169" s="5">
        <f t="shared" si="47"/>
        <v>964579</v>
      </c>
    </row>
    <row r="170" spans="2:15" ht="15" customHeight="1">
      <c r="B170" s="4" t="s">
        <v>43</v>
      </c>
      <c r="C170" s="5">
        <f t="shared" si="36"/>
        <v>828685</v>
      </c>
      <c r="D170" s="5">
        <f t="shared" si="37"/>
        <v>1510192</v>
      </c>
      <c r="E170" s="5">
        <f t="shared" si="38"/>
        <v>2092541</v>
      </c>
      <c r="F170" s="5">
        <f t="shared" si="39"/>
        <v>2635607</v>
      </c>
      <c r="G170" s="5">
        <f t="shared" si="40"/>
        <v>3199486</v>
      </c>
      <c r="H170" s="5">
        <f t="shared" si="41"/>
        <v>3793264</v>
      </c>
      <c r="I170" s="5">
        <f t="shared" si="42"/>
        <v>4499903</v>
      </c>
      <c r="J170" s="5">
        <f t="shared" si="43"/>
        <v>5054447</v>
      </c>
      <c r="K170" s="5">
        <f t="shared" si="44"/>
        <v>5650355</v>
      </c>
      <c r="L170" s="5">
        <f t="shared" si="45"/>
        <v>6299212</v>
      </c>
      <c r="M170" s="5">
        <f t="shared" si="46"/>
        <v>6753977</v>
      </c>
      <c r="N170" s="5">
        <f t="shared" si="48"/>
        <v>7125532</v>
      </c>
      <c r="O170" s="5">
        <f t="shared" si="47"/>
        <v>7125532</v>
      </c>
    </row>
    <row r="171" spans="2:15" ht="15" customHeight="1">
      <c r="B171" s="4" t="s">
        <v>44</v>
      </c>
      <c r="C171" s="5">
        <f t="shared" si="36"/>
        <v>5627</v>
      </c>
      <c r="D171" s="5">
        <f t="shared" si="37"/>
        <v>10816</v>
      </c>
      <c r="E171" s="5">
        <f t="shared" si="38"/>
        <v>16124</v>
      </c>
      <c r="F171" s="5">
        <f t="shared" si="39"/>
        <v>20793</v>
      </c>
      <c r="G171" s="5">
        <f t="shared" si="40"/>
        <v>26420</v>
      </c>
      <c r="H171" s="5">
        <f t="shared" si="41"/>
        <v>31728</v>
      </c>
      <c r="I171" s="5">
        <f t="shared" si="42"/>
        <v>37036</v>
      </c>
      <c r="J171" s="5">
        <f t="shared" si="43"/>
        <v>42024</v>
      </c>
      <c r="K171" s="5">
        <f t="shared" si="44"/>
        <v>47012</v>
      </c>
      <c r="L171" s="5">
        <f t="shared" si="45"/>
        <v>52171</v>
      </c>
      <c r="M171" s="5">
        <f t="shared" si="46"/>
        <v>57293</v>
      </c>
      <c r="N171" s="5">
        <f t="shared" si="48"/>
        <v>65500</v>
      </c>
      <c r="O171" s="5">
        <f t="shared" si="47"/>
        <v>65500</v>
      </c>
    </row>
    <row r="172" spans="2:15" ht="15" customHeight="1">
      <c r="B172" s="4" t="s">
        <v>45</v>
      </c>
      <c r="C172" s="5">
        <f t="shared" si="36"/>
        <v>39688486</v>
      </c>
      <c r="D172" s="5">
        <f t="shared" si="37"/>
        <v>81531349</v>
      </c>
      <c r="E172" s="5">
        <f t="shared" si="38"/>
        <v>126082824</v>
      </c>
      <c r="F172" s="5">
        <f t="shared" si="39"/>
        <v>172111394</v>
      </c>
      <c r="G172" s="5">
        <f t="shared" si="40"/>
        <v>216662869</v>
      </c>
      <c r="H172" s="5">
        <f t="shared" si="41"/>
        <v>258982145</v>
      </c>
      <c r="I172" s="5">
        <f t="shared" si="42"/>
        <v>303558862</v>
      </c>
      <c r="J172" s="5">
        <f t="shared" si="43"/>
        <v>347493526</v>
      </c>
      <c r="K172" s="5">
        <f t="shared" si="44"/>
        <v>393872832</v>
      </c>
      <c r="L172" s="5">
        <f t="shared" si="45"/>
        <v>438182421</v>
      </c>
      <c r="M172" s="5">
        <f t="shared" si="46"/>
        <v>480155167</v>
      </c>
      <c r="N172" s="5">
        <f t="shared" si="48"/>
        <v>525842469</v>
      </c>
      <c r="O172" s="5">
        <f t="shared" si="47"/>
        <v>525842469</v>
      </c>
    </row>
    <row r="173" spans="2:15" ht="15" customHeight="1">
      <c r="B173" s="4" t="s">
        <v>46</v>
      </c>
      <c r="C173" s="5">
        <f t="shared" si="36"/>
        <v>1201799</v>
      </c>
      <c r="D173" s="5">
        <f t="shared" si="37"/>
        <v>1997094</v>
      </c>
      <c r="E173" s="5">
        <f t="shared" si="38"/>
        <v>3137066</v>
      </c>
      <c r="F173" s="5">
        <f t="shared" si="39"/>
        <v>4246771</v>
      </c>
      <c r="G173" s="5">
        <f t="shared" si="40"/>
        <v>5203390</v>
      </c>
      <c r="H173" s="5">
        <f t="shared" si="41"/>
        <v>6296609</v>
      </c>
      <c r="I173" s="5">
        <f t="shared" si="42"/>
        <v>7443706</v>
      </c>
      <c r="J173" s="5">
        <f t="shared" si="43"/>
        <v>8408814</v>
      </c>
      <c r="K173" s="5">
        <f t="shared" si="44"/>
        <v>9553271</v>
      </c>
      <c r="L173" s="5">
        <f t="shared" si="45"/>
        <v>10501830</v>
      </c>
      <c r="M173" s="5">
        <f t="shared" si="46"/>
        <v>11530355</v>
      </c>
      <c r="N173" s="5">
        <f t="shared" si="48"/>
        <v>12632961</v>
      </c>
      <c r="O173" s="5">
        <f t="shared" si="47"/>
        <v>12632961</v>
      </c>
    </row>
    <row r="174" spans="2:15" ht="15" customHeight="1">
      <c r="B174" s="4" t="s">
        <v>47</v>
      </c>
      <c r="C174" s="5">
        <f t="shared" si="36"/>
        <v>509113</v>
      </c>
      <c r="D174" s="5">
        <f t="shared" si="37"/>
        <v>1171783</v>
      </c>
      <c r="E174" s="5">
        <f t="shared" si="38"/>
        <v>1797758</v>
      </c>
      <c r="F174" s="5">
        <f t="shared" si="39"/>
        <v>2447926</v>
      </c>
      <c r="G174" s="5">
        <f t="shared" si="40"/>
        <v>2884483</v>
      </c>
      <c r="H174" s="5">
        <f t="shared" si="41"/>
        <v>3662648</v>
      </c>
      <c r="I174" s="5">
        <f t="shared" si="42"/>
        <v>4454268</v>
      </c>
      <c r="J174" s="5">
        <f t="shared" si="43"/>
        <v>5173727</v>
      </c>
      <c r="K174" s="5">
        <f t="shared" si="44"/>
        <v>5737649</v>
      </c>
      <c r="L174" s="5">
        <f t="shared" si="45"/>
        <v>6375927</v>
      </c>
      <c r="M174" s="5">
        <f t="shared" si="46"/>
        <v>6957010</v>
      </c>
      <c r="N174" s="5">
        <f t="shared" si="48"/>
        <v>7627054</v>
      </c>
      <c r="O174" s="5">
        <f t="shared" si="47"/>
        <v>7627054</v>
      </c>
    </row>
    <row r="175" spans="2:15" ht="15" customHeight="1">
      <c r="B175" s="4" t="s">
        <v>48</v>
      </c>
      <c r="C175" s="5">
        <f t="shared" si="36"/>
        <v>636779</v>
      </c>
      <c r="D175" s="5">
        <f t="shared" si="37"/>
        <v>1183391</v>
      </c>
      <c r="E175" s="5">
        <f t="shared" si="38"/>
        <v>1740512</v>
      </c>
      <c r="F175" s="5">
        <f t="shared" si="39"/>
        <v>2388153</v>
      </c>
      <c r="G175" s="5">
        <f t="shared" si="40"/>
        <v>2938165</v>
      </c>
      <c r="H175" s="5">
        <f t="shared" si="41"/>
        <v>3460788</v>
      </c>
      <c r="I175" s="5">
        <f t="shared" si="42"/>
        <v>4060049</v>
      </c>
      <c r="J175" s="5">
        <f t="shared" si="43"/>
        <v>4590913</v>
      </c>
      <c r="K175" s="5">
        <f t="shared" si="44"/>
        <v>5057990</v>
      </c>
      <c r="L175" s="5">
        <f t="shared" si="45"/>
        <v>5687233</v>
      </c>
      <c r="M175" s="5">
        <f t="shared" si="46"/>
        <v>6217311</v>
      </c>
      <c r="N175" s="5">
        <f t="shared" si="48"/>
        <v>7008655</v>
      </c>
      <c r="O175" s="5">
        <f t="shared" si="47"/>
        <v>7008655</v>
      </c>
    </row>
    <row r="176" spans="2:15" ht="15" customHeight="1">
      <c r="B176" s="4" t="s">
        <v>49</v>
      </c>
      <c r="C176" s="5">
        <f t="shared" si="36"/>
        <v>0</v>
      </c>
      <c r="D176" s="5">
        <f t="shared" si="37"/>
        <v>0</v>
      </c>
      <c r="E176" s="5">
        <f t="shared" si="38"/>
        <v>0</v>
      </c>
      <c r="F176" s="5">
        <f t="shared" si="39"/>
        <v>0</v>
      </c>
      <c r="G176" s="5">
        <f t="shared" si="40"/>
        <v>0</v>
      </c>
      <c r="H176" s="5">
        <f t="shared" si="41"/>
        <v>0</v>
      </c>
      <c r="I176" s="5">
        <f t="shared" si="42"/>
        <v>0</v>
      </c>
      <c r="J176" s="5">
        <f t="shared" si="43"/>
        <v>0</v>
      </c>
      <c r="K176" s="5">
        <f t="shared" si="44"/>
        <v>0</v>
      </c>
      <c r="L176" s="5">
        <f t="shared" si="45"/>
        <v>0</v>
      </c>
      <c r="M176" s="5">
        <f t="shared" si="46"/>
        <v>0</v>
      </c>
      <c r="N176" s="5">
        <f t="shared" si="48"/>
        <v>0</v>
      </c>
      <c r="O176" s="5">
        <f t="shared" si="47"/>
        <v>0</v>
      </c>
    </row>
    <row r="177" spans="2:15" ht="15" customHeight="1">
      <c r="B177" s="4" t="s">
        <v>50</v>
      </c>
      <c r="C177" s="5">
        <f t="shared" si="36"/>
        <v>37854</v>
      </c>
      <c r="D177" s="5">
        <f t="shared" si="37"/>
        <v>140201</v>
      </c>
      <c r="E177" s="5">
        <f t="shared" si="38"/>
        <v>232035</v>
      </c>
      <c r="F177" s="5">
        <f t="shared" si="39"/>
        <v>323165</v>
      </c>
      <c r="G177" s="5">
        <f t="shared" si="40"/>
        <v>391160</v>
      </c>
      <c r="H177" s="5">
        <f t="shared" si="41"/>
        <v>415696</v>
      </c>
      <c r="I177" s="5">
        <f t="shared" si="42"/>
        <v>440934</v>
      </c>
      <c r="J177" s="5">
        <f t="shared" si="43"/>
        <v>469674</v>
      </c>
      <c r="K177" s="5">
        <f t="shared" si="44"/>
        <v>497544</v>
      </c>
      <c r="L177" s="5">
        <f t="shared" si="45"/>
        <v>524837</v>
      </c>
      <c r="M177" s="5">
        <f t="shared" si="46"/>
        <v>552878</v>
      </c>
      <c r="N177" s="5">
        <f t="shared" si="48"/>
        <v>582719</v>
      </c>
      <c r="O177" s="5">
        <f t="shared" si="47"/>
        <v>582719</v>
      </c>
    </row>
    <row r="178" spans="2:15" ht="15" customHeight="1">
      <c r="B178" s="4" t="s">
        <v>51</v>
      </c>
      <c r="C178" s="5">
        <f t="shared" si="36"/>
        <v>10379</v>
      </c>
      <c r="D178" s="5">
        <f t="shared" si="37"/>
        <v>21979</v>
      </c>
      <c r="E178" s="5">
        <f t="shared" si="38"/>
        <v>29784</v>
      </c>
      <c r="F178" s="5">
        <f t="shared" si="39"/>
        <v>37907</v>
      </c>
      <c r="G178" s="5">
        <f t="shared" si="40"/>
        <v>46378</v>
      </c>
      <c r="H178" s="5">
        <f t="shared" si="41"/>
        <v>59698</v>
      </c>
      <c r="I178" s="5">
        <f t="shared" si="42"/>
        <v>69719</v>
      </c>
      <c r="J178" s="5">
        <f t="shared" si="43"/>
        <v>77271</v>
      </c>
      <c r="K178" s="5">
        <f t="shared" si="44"/>
        <v>83388</v>
      </c>
      <c r="L178" s="5">
        <f t="shared" si="45"/>
        <v>91419</v>
      </c>
      <c r="M178" s="5">
        <f t="shared" si="46"/>
        <v>100840</v>
      </c>
      <c r="N178" s="5">
        <f t="shared" si="48"/>
        <v>109020</v>
      </c>
      <c r="O178" s="5">
        <f t="shared" si="47"/>
        <v>109020</v>
      </c>
    </row>
    <row r="179" spans="2:15" ht="15" customHeight="1">
      <c r="B179" s="4" t="s">
        <v>52</v>
      </c>
      <c r="C179" s="5">
        <f t="shared" si="36"/>
        <v>4938</v>
      </c>
      <c r="D179" s="5">
        <f t="shared" si="37"/>
        <v>9176</v>
      </c>
      <c r="E179" s="5">
        <f t="shared" si="38"/>
        <v>13495</v>
      </c>
      <c r="F179" s="5">
        <f t="shared" si="39"/>
        <v>18517</v>
      </c>
      <c r="G179" s="5">
        <f t="shared" si="40"/>
        <v>22781</v>
      </c>
      <c r="H179" s="5">
        <f t="shared" si="41"/>
        <v>26834</v>
      </c>
      <c r="I179" s="5">
        <f t="shared" si="42"/>
        <v>31480</v>
      </c>
      <c r="J179" s="5">
        <f t="shared" si="43"/>
        <v>35596</v>
      </c>
      <c r="K179" s="5">
        <f t="shared" si="44"/>
        <v>39218</v>
      </c>
      <c r="L179" s="5">
        <f t="shared" si="45"/>
        <v>44097</v>
      </c>
      <c r="M179" s="5">
        <f t="shared" si="46"/>
        <v>48207</v>
      </c>
      <c r="N179" s="5">
        <f t="shared" si="48"/>
        <v>54342</v>
      </c>
      <c r="O179" s="5">
        <f t="shared" si="47"/>
        <v>54342</v>
      </c>
    </row>
    <row r="180" spans="2:15" ht="15" customHeight="1">
      <c r="B180" s="4" t="s">
        <v>53</v>
      </c>
      <c r="C180" s="5">
        <f t="shared" si="36"/>
        <v>830441</v>
      </c>
      <c r="D180" s="5">
        <f t="shared" si="37"/>
        <v>2557860</v>
      </c>
      <c r="E180" s="5">
        <f t="shared" si="38"/>
        <v>3027580</v>
      </c>
      <c r="F180" s="5">
        <f t="shared" si="39"/>
        <v>3524179</v>
      </c>
      <c r="G180" s="5">
        <f t="shared" si="40"/>
        <v>3842039</v>
      </c>
      <c r="H180" s="5">
        <f t="shared" si="41"/>
        <v>3960791</v>
      </c>
      <c r="I180" s="5">
        <f t="shared" si="42"/>
        <v>4078223</v>
      </c>
      <c r="J180" s="5">
        <f t="shared" si="43"/>
        <v>4200597</v>
      </c>
      <c r="K180" s="5">
        <f t="shared" si="44"/>
        <v>4330717</v>
      </c>
      <c r="L180" s="5">
        <f t="shared" si="45"/>
        <v>4444704</v>
      </c>
      <c r="M180" s="5">
        <f t="shared" si="46"/>
        <v>4542827</v>
      </c>
      <c r="N180" s="5">
        <f t="shared" si="48"/>
        <v>4643801</v>
      </c>
      <c r="O180" s="5">
        <f t="shared" si="47"/>
        <v>4643801</v>
      </c>
    </row>
    <row r="181" spans="2:15" ht="15" customHeight="1">
      <c r="B181" s="4" t="s">
        <v>54</v>
      </c>
      <c r="C181" s="5">
        <f t="shared" si="36"/>
        <v>0</v>
      </c>
      <c r="D181" s="5">
        <f t="shared" si="37"/>
        <v>0</v>
      </c>
      <c r="E181" s="5">
        <f t="shared" si="38"/>
        <v>0</v>
      </c>
      <c r="F181" s="5">
        <f t="shared" si="39"/>
        <v>0</v>
      </c>
      <c r="G181" s="5">
        <f t="shared" si="40"/>
        <v>0</v>
      </c>
      <c r="H181" s="5">
        <f t="shared" si="41"/>
        <v>0</v>
      </c>
      <c r="I181" s="5">
        <f t="shared" si="42"/>
        <v>0</v>
      </c>
      <c r="J181" s="5">
        <f t="shared" si="43"/>
        <v>0</v>
      </c>
      <c r="K181" s="5">
        <f t="shared" si="44"/>
        <v>0</v>
      </c>
      <c r="L181" s="5">
        <f t="shared" si="45"/>
        <v>0</v>
      </c>
      <c r="M181" s="5">
        <f t="shared" si="46"/>
        <v>0</v>
      </c>
      <c r="N181" s="5">
        <f t="shared" si="48"/>
        <v>0</v>
      </c>
      <c r="O181" s="5">
        <f t="shared" si="47"/>
        <v>0</v>
      </c>
    </row>
    <row r="182" spans="2:15" ht="15" customHeight="1">
      <c r="B182" s="4" t="s">
        <v>55</v>
      </c>
      <c r="C182" s="5">
        <f t="shared" si="36"/>
        <v>1007103</v>
      </c>
      <c r="D182" s="5">
        <f t="shared" si="37"/>
        <v>1994838</v>
      </c>
      <c r="E182" s="5">
        <f t="shared" si="38"/>
        <v>2850442</v>
      </c>
      <c r="F182" s="5">
        <f t="shared" si="39"/>
        <v>3780076</v>
      </c>
      <c r="G182" s="5">
        <f t="shared" si="40"/>
        <v>3935015</v>
      </c>
      <c r="H182" s="5">
        <f t="shared" si="41"/>
        <v>4082035</v>
      </c>
      <c r="I182" s="5">
        <f t="shared" si="42"/>
        <v>4229627</v>
      </c>
      <c r="J182" s="5">
        <f t="shared" si="43"/>
        <v>4388243</v>
      </c>
      <c r="K182" s="5">
        <f t="shared" si="44"/>
        <v>4535835</v>
      </c>
      <c r="L182" s="5">
        <f t="shared" si="45"/>
        <v>4679419</v>
      </c>
      <c r="M182" s="5">
        <f t="shared" si="46"/>
        <v>4833918</v>
      </c>
      <c r="N182" s="5">
        <f t="shared" si="48"/>
        <v>5002249</v>
      </c>
      <c r="O182" s="5">
        <f t="shared" si="47"/>
        <v>5002249</v>
      </c>
    </row>
    <row r="183" spans="2:15" ht="15" customHeight="1">
      <c r="B183" s="4" t="s">
        <v>56</v>
      </c>
      <c r="C183" s="5">
        <f t="shared" si="36"/>
        <v>678352</v>
      </c>
      <c r="D183" s="5">
        <f t="shared" si="37"/>
        <v>1393816</v>
      </c>
      <c r="E183" s="5">
        <f t="shared" si="38"/>
        <v>2137117</v>
      </c>
      <c r="F183" s="5">
        <f t="shared" si="39"/>
        <v>2893753</v>
      </c>
      <c r="G183" s="5">
        <f t="shared" si="40"/>
        <v>3626803</v>
      </c>
      <c r="H183" s="5">
        <f t="shared" si="41"/>
        <v>4361663</v>
      </c>
      <c r="I183" s="5">
        <f t="shared" si="42"/>
        <v>5196486</v>
      </c>
      <c r="J183" s="5">
        <f t="shared" si="43"/>
        <v>5905239</v>
      </c>
      <c r="K183" s="5">
        <f t="shared" si="44"/>
        <v>6605842</v>
      </c>
      <c r="L183" s="5">
        <f t="shared" si="45"/>
        <v>7301989</v>
      </c>
      <c r="M183" s="5">
        <f t="shared" si="46"/>
        <v>8000201</v>
      </c>
      <c r="N183" s="5">
        <f t="shared" si="48"/>
        <v>8784094</v>
      </c>
      <c r="O183" s="5">
        <f t="shared" si="47"/>
        <v>8784094</v>
      </c>
    </row>
    <row r="184" spans="2:15" ht="15" customHeight="1">
      <c r="B184" s="4" t="s">
        <v>57</v>
      </c>
      <c r="C184" s="5">
        <f t="shared" si="36"/>
        <v>73338</v>
      </c>
      <c r="D184" s="5">
        <f t="shared" si="37"/>
        <v>150688</v>
      </c>
      <c r="E184" s="5">
        <f t="shared" si="38"/>
        <v>231048</v>
      </c>
      <c r="F184" s="5">
        <f t="shared" si="39"/>
        <v>312849</v>
      </c>
      <c r="G184" s="5">
        <f t="shared" si="40"/>
        <v>392099</v>
      </c>
      <c r="H184" s="5">
        <f t="shared" si="41"/>
        <v>471546</v>
      </c>
      <c r="I184" s="5">
        <f t="shared" si="42"/>
        <v>561799</v>
      </c>
      <c r="J184" s="5">
        <f t="shared" si="43"/>
        <v>638424</v>
      </c>
      <c r="K184" s="5">
        <f t="shared" si="44"/>
        <v>714168</v>
      </c>
      <c r="L184" s="5">
        <f t="shared" si="45"/>
        <v>789431</v>
      </c>
      <c r="M184" s="5">
        <f t="shared" si="46"/>
        <v>864915</v>
      </c>
      <c r="N184" s="5">
        <f t="shared" si="48"/>
        <v>949662</v>
      </c>
      <c r="O184" s="5">
        <f t="shared" si="47"/>
        <v>949662</v>
      </c>
    </row>
    <row r="185" spans="2:15" ht="15" customHeight="1">
      <c r="B185" s="4" t="s">
        <v>58</v>
      </c>
      <c r="C185" s="5">
        <f t="shared" si="36"/>
        <v>0</v>
      </c>
      <c r="D185" s="5">
        <f t="shared" si="37"/>
        <v>0</v>
      </c>
      <c r="E185" s="5">
        <f t="shared" si="38"/>
        <v>0</v>
      </c>
      <c r="F185" s="5">
        <f t="shared" si="39"/>
        <v>0</v>
      </c>
      <c r="G185" s="5">
        <f t="shared" si="40"/>
        <v>0</v>
      </c>
      <c r="H185" s="5">
        <f t="shared" si="41"/>
        <v>0</v>
      </c>
      <c r="I185" s="5">
        <f t="shared" si="42"/>
        <v>0</v>
      </c>
      <c r="J185" s="5">
        <f t="shared" si="43"/>
        <v>0</v>
      </c>
      <c r="K185" s="5">
        <f t="shared" si="44"/>
        <v>0</v>
      </c>
      <c r="L185" s="5">
        <f t="shared" si="45"/>
        <v>0</v>
      </c>
      <c r="M185" s="5">
        <f t="shared" si="46"/>
        <v>0</v>
      </c>
      <c r="N185" s="5">
        <f t="shared" si="48"/>
        <v>0</v>
      </c>
      <c r="O185" s="5">
        <f t="shared" si="47"/>
        <v>0</v>
      </c>
    </row>
    <row r="186" spans="2:15" ht="15" customHeight="1">
      <c r="B186" s="4" t="s">
        <v>59</v>
      </c>
      <c r="C186" s="5">
        <f t="shared" si="36"/>
        <v>0</v>
      </c>
      <c r="D186" s="5">
        <f t="shared" si="37"/>
        <v>0</v>
      </c>
      <c r="E186" s="5">
        <f t="shared" si="38"/>
        <v>0</v>
      </c>
      <c r="F186" s="5">
        <f t="shared" si="39"/>
        <v>0</v>
      </c>
      <c r="G186" s="5">
        <f t="shared" si="40"/>
        <v>0</v>
      </c>
      <c r="H186" s="5">
        <f t="shared" si="41"/>
        <v>0</v>
      </c>
      <c r="I186" s="5">
        <f t="shared" si="42"/>
        <v>0</v>
      </c>
      <c r="J186" s="5">
        <f t="shared" si="43"/>
        <v>0</v>
      </c>
      <c r="K186" s="5">
        <f t="shared" si="44"/>
        <v>0</v>
      </c>
      <c r="L186" s="5">
        <f t="shared" si="45"/>
        <v>0</v>
      </c>
      <c r="M186" s="5">
        <f t="shared" si="46"/>
        <v>0</v>
      </c>
      <c r="N186" s="5">
        <f t="shared" si="48"/>
        <v>0</v>
      </c>
      <c r="O186" s="5">
        <f>N186</f>
        <v>0</v>
      </c>
    </row>
    <row r="187" spans="2:15" ht="15" customHeight="1">
      <c r="B187" s="7" t="s">
        <v>28</v>
      </c>
      <c r="C187" s="6">
        <f>SUM(C188:C190)</f>
        <v>3625135</v>
      </c>
      <c r="D187" s="6">
        <f t="shared" ref="D187:N187" si="49">SUM(D188:D190)</f>
        <v>7555247</v>
      </c>
      <c r="E187" s="6">
        <f t="shared" si="49"/>
        <v>11189641</v>
      </c>
      <c r="F187" s="6">
        <f t="shared" si="49"/>
        <v>15107716</v>
      </c>
      <c r="G187" s="6">
        <f t="shared" si="49"/>
        <v>18969882</v>
      </c>
      <c r="H187" s="6">
        <f t="shared" si="49"/>
        <v>22514300</v>
      </c>
      <c r="I187" s="6">
        <f t="shared" si="49"/>
        <v>25945994</v>
      </c>
      <c r="J187" s="6">
        <f t="shared" si="49"/>
        <v>29943044</v>
      </c>
      <c r="K187" s="6">
        <f t="shared" si="49"/>
        <v>33717006</v>
      </c>
      <c r="L187" s="6">
        <f t="shared" si="49"/>
        <v>37764163</v>
      </c>
      <c r="M187" s="6">
        <f t="shared" si="49"/>
        <v>41242236</v>
      </c>
      <c r="N187" s="6">
        <f t="shared" si="49"/>
        <v>45114187</v>
      </c>
      <c r="O187" s="6">
        <f>SUM(O188:O190)</f>
        <v>45114187</v>
      </c>
    </row>
    <row r="188" spans="2:15" ht="15" customHeight="1">
      <c r="B188" s="4" t="s">
        <v>29</v>
      </c>
      <c r="C188" s="5">
        <f>SUM(C58:C58)</f>
        <v>857513</v>
      </c>
      <c r="D188" s="5">
        <f>SUM(C58:D58)</f>
        <v>1772698</v>
      </c>
      <c r="E188" s="5">
        <f>SUM(C58:E58)</f>
        <v>2678431</v>
      </c>
      <c r="F188" s="5">
        <f>SUM(C58:F58)</f>
        <v>3517950</v>
      </c>
      <c r="G188" s="5">
        <f>SUM(C58:G58)</f>
        <v>4478529</v>
      </c>
      <c r="H188" s="5">
        <f>SUM(C58:H58)</f>
        <v>5307944</v>
      </c>
      <c r="I188" s="5">
        <f>SUM(C58:I58)</f>
        <v>6005757</v>
      </c>
      <c r="J188" s="5">
        <f>SUM(C58:J58)</f>
        <v>7008233</v>
      </c>
      <c r="K188" s="5">
        <f>SUM(C58:K58)</f>
        <v>7937836</v>
      </c>
      <c r="L188" s="5">
        <f>SUM(C58:L58)</f>
        <v>8796879</v>
      </c>
      <c r="M188" s="5">
        <f>SUM(C58:M58)</f>
        <v>9641248</v>
      </c>
      <c r="N188" s="5">
        <f>SUM(C58:N58)</f>
        <v>10703800</v>
      </c>
      <c r="O188" s="5">
        <f t="shared" ref="O188:O190" si="50">N188</f>
        <v>10703800</v>
      </c>
    </row>
    <row r="189" spans="2:15" ht="15" customHeight="1">
      <c r="B189" s="4" t="s">
        <v>30</v>
      </c>
      <c r="C189" s="5">
        <f>SUM(C59:C59)</f>
        <v>2222148</v>
      </c>
      <c r="D189" s="5">
        <f>SUM(C59:D59)</f>
        <v>4599205</v>
      </c>
      <c r="E189" s="5">
        <f>SUM(C59:E59)</f>
        <v>6650334</v>
      </c>
      <c r="F189" s="5">
        <f>SUM(C59:F59)</f>
        <v>9073939</v>
      </c>
      <c r="G189" s="5">
        <f>SUM(C59:G59)</f>
        <v>11311096</v>
      </c>
      <c r="H189" s="5">
        <f>SUM(C59:H59)</f>
        <v>13319064</v>
      </c>
      <c r="I189" s="5">
        <f>SUM(C59:I59)</f>
        <v>15398083</v>
      </c>
      <c r="J189" s="5">
        <f>SUM(C59:J59)</f>
        <v>17618422</v>
      </c>
      <c r="K189" s="5">
        <f>SUM(C59:K59)</f>
        <v>19714550</v>
      </c>
      <c r="L189" s="5">
        <f>SUM(C59:L59)</f>
        <v>22135058</v>
      </c>
      <c r="M189" s="5">
        <f>SUM(C59:M59)</f>
        <v>24098160</v>
      </c>
      <c r="N189" s="5">
        <f>SUM(C59:N59)</f>
        <v>26238002</v>
      </c>
      <c r="O189" s="5">
        <f>N189</f>
        <v>26238002</v>
      </c>
    </row>
    <row r="190" spans="2:15" ht="15" customHeight="1">
      <c r="B190" s="4" t="s">
        <v>31</v>
      </c>
      <c r="C190" s="5">
        <f>SUM(C60:C60)</f>
        <v>545474</v>
      </c>
      <c r="D190" s="5">
        <f>SUM(C60:D60)</f>
        <v>1183344</v>
      </c>
      <c r="E190" s="5">
        <f>SUM(C60:E60)</f>
        <v>1860876</v>
      </c>
      <c r="F190" s="5">
        <f>SUM(C60:F60)</f>
        <v>2515827</v>
      </c>
      <c r="G190" s="5">
        <f>SUM(C60:G60)</f>
        <v>3180257</v>
      </c>
      <c r="H190" s="5">
        <f>SUM(C60:H60)</f>
        <v>3887292</v>
      </c>
      <c r="I190" s="5">
        <f>SUM(C60:I60)</f>
        <v>4542154</v>
      </c>
      <c r="J190" s="5">
        <f>SUM(C60:J60)</f>
        <v>5316389</v>
      </c>
      <c r="K190" s="5">
        <f>SUM(C60:K60)</f>
        <v>6064620</v>
      </c>
      <c r="L190" s="5">
        <f>SUM(C60:L60)</f>
        <v>6832226</v>
      </c>
      <c r="M190" s="5">
        <f>SUM(C60:M60)</f>
        <v>7502828</v>
      </c>
      <c r="N190" s="5">
        <f>SUM(C60:N60)</f>
        <v>8172385</v>
      </c>
      <c r="O190" s="5">
        <f t="shared" si="50"/>
        <v>8172385</v>
      </c>
    </row>
    <row r="191" spans="2:15" ht="15" customHeight="1">
      <c r="B191" s="16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2:15" ht="15" customHeight="1">
      <c r="B192" s="39" t="s">
        <v>60</v>
      </c>
      <c r="C192" s="29">
        <f>SUM(C193,C199)</f>
        <v>11014087</v>
      </c>
      <c r="D192" s="29">
        <f t="shared" ref="D192:N192" si="51">SUM(D193,D199)</f>
        <v>22067590</v>
      </c>
      <c r="E192" s="29">
        <f t="shared" si="51"/>
        <v>34760533</v>
      </c>
      <c r="F192" s="29">
        <f t="shared" si="51"/>
        <v>46580214</v>
      </c>
      <c r="G192" s="29">
        <f t="shared" si="51"/>
        <v>57817062</v>
      </c>
      <c r="H192" s="29">
        <f t="shared" si="51"/>
        <v>69437404</v>
      </c>
      <c r="I192" s="29">
        <f t="shared" si="51"/>
        <v>82409110</v>
      </c>
      <c r="J192" s="29">
        <f t="shared" si="51"/>
        <v>94158037</v>
      </c>
      <c r="K192" s="29">
        <f t="shared" si="51"/>
        <v>105537096</v>
      </c>
      <c r="L192" s="29">
        <f t="shared" si="51"/>
        <v>117522520</v>
      </c>
      <c r="M192" s="29">
        <f t="shared" si="51"/>
        <v>128545490</v>
      </c>
      <c r="N192" s="29">
        <f t="shared" si="51"/>
        <v>140790921</v>
      </c>
      <c r="O192" s="29">
        <f>SUM(O193,O199)</f>
        <v>140790921</v>
      </c>
    </row>
    <row r="193" spans="2:15" ht="15" customHeight="1">
      <c r="B193" s="38" t="s">
        <v>61</v>
      </c>
      <c r="C193" s="27">
        <f>SUM(C194:C198)</f>
        <v>11014087</v>
      </c>
      <c r="D193" s="27">
        <f t="shared" ref="D193:O193" si="52">SUM(D194:D198)</f>
        <v>22067590</v>
      </c>
      <c r="E193" s="27">
        <f t="shared" si="52"/>
        <v>34760533</v>
      </c>
      <c r="F193" s="27">
        <f t="shared" si="52"/>
        <v>46580214</v>
      </c>
      <c r="G193" s="27">
        <f t="shared" si="52"/>
        <v>57817062</v>
      </c>
      <c r="H193" s="27">
        <f t="shared" si="52"/>
        <v>69437404</v>
      </c>
      <c r="I193" s="27">
        <f t="shared" si="52"/>
        <v>82409110</v>
      </c>
      <c r="J193" s="27">
        <f t="shared" si="52"/>
        <v>94158037</v>
      </c>
      <c r="K193" s="27">
        <f t="shared" si="52"/>
        <v>105537096</v>
      </c>
      <c r="L193" s="27">
        <f t="shared" si="52"/>
        <v>117522520</v>
      </c>
      <c r="M193" s="27">
        <f t="shared" si="52"/>
        <v>128545490</v>
      </c>
      <c r="N193" s="27">
        <f t="shared" si="52"/>
        <v>140790921</v>
      </c>
      <c r="O193" s="27">
        <f t="shared" si="52"/>
        <v>140790921</v>
      </c>
    </row>
    <row r="194" spans="2:15" ht="15" customHeight="1">
      <c r="B194" s="4" t="s">
        <v>62</v>
      </c>
      <c r="C194" s="5">
        <f>SUM(C64:C64)</f>
        <v>97983</v>
      </c>
      <c r="D194" s="5">
        <f>SUM(C64:D64)</f>
        <v>192909</v>
      </c>
      <c r="E194" s="5">
        <f>SUM(C64:E64)</f>
        <v>282739</v>
      </c>
      <c r="F194" s="5">
        <f>SUM(C64:F64)</f>
        <v>365691</v>
      </c>
      <c r="G194" s="5">
        <f>SUM(C64:G64)</f>
        <v>449173</v>
      </c>
      <c r="H194" s="5">
        <f>SUM(C64:H64)</f>
        <v>551605</v>
      </c>
      <c r="I194" s="5">
        <f>SUM(C64:I64)</f>
        <v>627655</v>
      </c>
      <c r="J194" s="5">
        <f>SUM(C64:J64)</f>
        <v>707780</v>
      </c>
      <c r="K194" s="5">
        <f>SUM(C64:K64)</f>
        <v>782715</v>
      </c>
      <c r="L194" s="5">
        <f>SUM(C64:L64)</f>
        <v>865037</v>
      </c>
      <c r="M194" s="5">
        <f>SUM(C64:M64)</f>
        <v>960721</v>
      </c>
      <c r="N194" s="5">
        <f>SUM(C64:N64)</f>
        <v>1034942</v>
      </c>
      <c r="O194" s="5">
        <f t="shared" ref="O194:O198" si="53">N194</f>
        <v>1034942</v>
      </c>
    </row>
    <row r="195" spans="2:15" ht="15" customHeight="1">
      <c r="B195" s="4" t="s">
        <v>63</v>
      </c>
      <c r="C195" s="5">
        <f>SUM(C65:C65)</f>
        <v>0</v>
      </c>
      <c r="D195" s="5">
        <f>SUM(C65:D65)</f>
        <v>0</v>
      </c>
      <c r="E195" s="5">
        <f>SUM(C65:E65)</f>
        <v>0</v>
      </c>
      <c r="F195" s="5">
        <f>SUM(C65:F65)</f>
        <v>0</v>
      </c>
      <c r="G195" s="5">
        <f>SUM(C65:G65)</f>
        <v>0</v>
      </c>
      <c r="H195" s="5">
        <f>SUM(C65:H65)</f>
        <v>0</v>
      </c>
      <c r="I195" s="5">
        <f>SUM(C65:I65)</f>
        <v>0</v>
      </c>
      <c r="J195" s="5">
        <f>SUM(C65:J65)</f>
        <v>0</v>
      </c>
      <c r="K195" s="5">
        <f>SUM(C65:K65)</f>
        <v>0</v>
      </c>
      <c r="L195" s="5">
        <f>SUM(C65:L65)</f>
        <v>0</v>
      </c>
      <c r="M195" s="5">
        <f>SUM(C65:M65)</f>
        <v>0</v>
      </c>
      <c r="N195" s="5">
        <f>SUM(C65:N65)</f>
        <v>0</v>
      </c>
      <c r="O195" s="5">
        <f t="shared" si="53"/>
        <v>0</v>
      </c>
    </row>
    <row r="196" spans="2:15" ht="15" customHeight="1">
      <c r="B196" s="4" t="s">
        <v>64</v>
      </c>
      <c r="C196" s="5">
        <f>SUM(C66:C66)</f>
        <v>0</v>
      </c>
      <c r="D196" s="5">
        <f>SUM(C66:D66)</f>
        <v>0</v>
      </c>
      <c r="E196" s="5">
        <f>SUM(C66:E66)</f>
        <v>0</v>
      </c>
      <c r="F196" s="5">
        <f>SUM(C66:F66)</f>
        <v>0</v>
      </c>
      <c r="G196" s="5">
        <f>SUM(C66:G66)</f>
        <v>0</v>
      </c>
      <c r="H196" s="5">
        <f>SUM(C66:H66)</f>
        <v>0</v>
      </c>
      <c r="I196" s="5">
        <f>SUM(C66:I66)</f>
        <v>0</v>
      </c>
      <c r="J196" s="5">
        <f>SUM(C66:J66)</f>
        <v>0</v>
      </c>
      <c r="K196" s="5">
        <f>SUM(C66:K66)</f>
        <v>0</v>
      </c>
      <c r="L196" s="5">
        <f>SUM(C66:L66)</f>
        <v>0</v>
      </c>
      <c r="M196" s="5">
        <f>SUM(C66:M66)</f>
        <v>0</v>
      </c>
      <c r="N196" s="5">
        <f>SUM(C66:N66)</f>
        <v>0</v>
      </c>
      <c r="O196" s="5">
        <f t="shared" si="53"/>
        <v>0</v>
      </c>
    </row>
    <row r="197" spans="2:15" ht="15" customHeight="1">
      <c r="B197" s="4" t="s">
        <v>65</v>
      </c>
      <c r="C197" s="5">
        <f>SUM(C67:C67)</f>
        <v>5026909</v>
      </c>
      <c r="D197" s="5">
        <f>SUM(C67:D67)</f>
        <v>9961587</v>
      </c>
      <c r="E197" s="5">
        <f>SUM(C67:E67)</f>
        <v>16608223</v>
      </c>
      <c r="F197" s="5">
        <f>SUM(C67:F67)</f>
        <v>22587369</v>
      </c>
      <c r="G197" s="5">
        <f>SUM(C67:G67)</f>
        <v>28027023</v>
      </c>
      <c r="H197" s="5">
        <f>SUM(C67:H67)</f>
        <v>33488693</v>
      </c>
      <c r="I197" s="5">
        <f>SUM(C67:I67)</f>
        <v>39735295</v>
      </c>
      <c r="J197" s="5">
        <f>SUM(C67:J67)</f>
        <v>45658466</v>
      </c>
      <c r="K197" s="5">
        <f>SUM(C67:K67)</f>
        <v>50793510</v>
      </c>
      <c r="L197" s="5">
        <f>SUM(C67:L67)</f>
        <v>57015943</v>
      </c>
      <c r="M197" s="5">
        <f>SUM(C67:M67)</f>
        <v>62928000</v>
      </c>
      <c r="N197" s="5">
        <f>SUM(C67:N67)</f>
        <v>69450670</v>
      </c>
      <c r="O197" s="5">
        <f t="shared" si="53"/>
        <v>69450670</v>
      </c>
    </row>
    <row r="198" spans="2:15" ht="15" customHeight="1">
      <c r="B198" s="4" t="s">
        <v>66</v>
      </c>
      <c r="C198" s="5">
        <f>SUM(C68:C68)</f>
        <v>5889195</v>
      </c>
      <c r="D198" s="5">
        <f>SUM(C68:D68)</f>
        <v>11913094</v>
      </c>
      <c r="E198" s="5">
        <f>SUM(C68:E68)</f>
        <v>17869571</v>
      </c>
      <c r="F198" s="5">
        <f>SUM(C68:F68)</f>
        <v>23627154</v>
      </c>
      <c r="G198" s="5">
        <f>SUM(C68:G68)</f>
        <v>29340866</v>
      </c>
      <c r="H198" s="5">
        <f>SUM(C68:H68)</f>
        <v>35397106</v>
      </c>
      <c r="I198" s="5">
        <f>SUM(C68:I68)</f>
        <v>42046160</v>
      </c>
      <c r="J198" s="5">
        <f>SUM(C68:J68)</f>
        <v>47791791</v>
      </c>
      <c r="K198" s="5">
        <f>SUM(C68:K68)</f>
        <v>53960871</v>
      </c>
      <c r="L198" s="5">
        <f>SUM(C68:L68)</f>
        <v>59641540</v>
      </c>
      <c r="M198" s="5">
        <f>SUM(C68:M68)</f>
        <v>64656769</v>
      </c>
      <c r="N198" s="5">
        <f>SUM(C68:N68)</f>
        <v>70305309</v>
      </c>
      <c r="O198" s="5">
        <f t="shared" si="53"/>
        <v>70305309</v>
      </c>
    </row>
    <row r="199" spans="2:15" ht="15" customHeight="1">
      <c r="B199" s="7" t="s">
        <v>67</v>
      </c>
      <c r="C199" s="6">
        <f>C200</f>
        <v>0</v>
      </c>
      <c r="D199" s="6">
        <f t="shared" ref="D199:N199" si="54">D200</f>
        <v>0</v>
      </c>
      <c r="E199" s="6">
        <f t="shared" si="54"/>
        <v>0</v>
      </c>
      <c r="F199" s="6">
        <f t="shared" si="54"/>
        <v>0</v>
      </c>
      <c r="G199" s="6">
        <f t="shared" si="54"/>
        <v>0</v>
      </c>
      <c r="H199" s="6">
        <f t="shared" si="54"/>
        <v>0</v>
      </c>
      <c r="I199" s="6">
        <f t="shared" si="54"/>
        <v>0</v>
      </c>
      <c r="J199" s="6">
        <f t="shared" si="54"/>
        <v>0</v>
      </c>
      <c r="K199" s="6">
        <f t="shared" si="54"/>
        <v>0</v>
      </c>
      <c r="L199" s="6">
        <f t="shared" si="54"/>
        <v>0</v>
      </c>
      <c r="M199" s="6">
        <f t="shared" si="54"/>
        <v>0</v>
      </c>
      <c r="N199" s="6">
        <f t="shared" si="54"/>
        <v>0</v>
      </c>
      <c r="O199" s="6">
        <f>O200</f>
        <v>0</v>
      </c>
    </row>
    <row r="200" spans="2:15" ht="15" customHeight="1">
      <c r="B200" s="4" t="s">
        <v>68</v>
      </c>
      <c r="C200" s="5">
        <f>SUM(C70:C70)</f>
        <v>0</v>
      </c>
      <c r="D200" s="5">
        <f>SUM(C70:D70)</f>
        <v>0</v>
      </c>
      <c r="E200" s="5">
        <f>SUM(C70:E70)</f>
        <v>0</v>
      </c>
      <c r="F200" s="5">
        <f>SUM(C70:F70)</f>
        <v>0</v>
      </c>
      <c r="G200" s="5">
        <f>SUM(C70:G70)</f>
        <v>0</v>
      </c>
      <c r="H200" s="5">
        <f>SUM(C70:H70)</f>
        <v>0</v>
      </c>
      <c r="I200" s="5">
        <f>SUM(C70:I70)</f>
        <v>0</v>
      </c>
      <c r="J200" s="5">
        <f>SUM(C70:J70)</f>
        <v>0</v>
      </c>
      <c r="K200" s="5">
        <f>SUM(C70:K70)</f>
        <v>0</v>
      </c>
      <c r="L200" s="5">
        <f>SUM(C70:L70)</f>
        <v>0</v>
      </c>
      <c r="M200" s="5">
        <f>SUM(C70:M70)</f>
        <v>0</v>
      </c>
      <c r="N200" s="5">
        <f>SUM(C70:N70)</f>
        <v>0</v>
      </c>
      <c r="O200" s="5">
        <f>N200</f>
        <v>0</v>
      </c>
    </row>
    <row r="201" spans="2:15" ht="15" customHeight="1">
      <c r="B201" s="16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2:15" ht="15" customHeight="1">
      <c r="B202" s="39" t="s">
        <v>69</v>
      </c>
      <c r="C202" s="29">
        <f>SUM(C203,C210)</f>
        <v>112076595</v>
      </c>
      <c r="D202" s="29">
        <f t="shared" ref="D202:O202" si="55">SUM(D203,D210)</f>
        <v>232376759</v>
      </c>
      <c r="E202" s="29">
        <f t="shared" si="55"/>
        <v>351505776</v>
      </c>
      <c r="F202" s="29">
        <f t="shared" si="55"/>
        <v>469544622</v>
      </c>
      <c r="G202" s="29">
        <f t="shared" si="55"/>
        <v>583118103</v>
      </c>
      <c r="H202" s="29">
        <f t="shared" si="55"/>
        <v>702599928</v>
      </c>
      <c r="I202" s="29">
        <f t="shared" si="55"/>
        <v>817002842</v>
      </c>
      <c r="J202" s="29">
        <f t="shared" si="55"/>
        <v>929967979</v>
      </c>
      <c r="K202" s="29">
        <f t="shared" si="55"/>
        <v>1044610413</v>
      </c>
      <c r="L202" s="29">
        <f t="shared" si="55"/>
        <v>1163365845</v>
      </c>
      <c r="M202" s="29">
        <f t="shared" si="55"/>
        <v>1277351629</v>
      </c>
      <c r="N202" s="29">
        <f t="shared" si="55"/>
        <v>1400455131</v>
      </c>
      <c r="O202" s="29">
        <f t="shared" si="55"/>
        <v>1400455131</v>
      </c>
    </row>
    <row r="203" spans="2:15" ht="15" customHeight="1">
      <c r="B203" s="38" t="s">
        <v>70</v>
      </c>
      <c r="C203" s="27">
        <f>SUM(C204:C209)</f>
        <v>112076595</v>
      </c>
      <c r="D203" s="27">
        <f t="shared" ref="D203:O203" si="56">SUM(D204:D209)</f>
        <v>232376759</v>
      </c>
      <c r="E203" s="27">
        <f t="shared" si="56"/>
        <v>351505776</v>
      </c>
      <c r="F203" s="27">
        <f t="shared" si="56"/>
        <v>469544622</v>
      </c>
      <c r="G203" s="27">
        <f t="shared" si="56"/>
        <v>583118103</v>
      </c>
      <c r="H203" s="27">
        <f t="shared" si="56"/>
        <v>702599928</v>
      </c>
      <c r="I203" s="27">
        <f t="shared" si="56"/>
        <v>817002842</v>
      </c>
      <c r="J203" s="27">
        <f t="shared" si="56"/>
        <v>929967979</v>
      </c>
      <c r="K203" s="27">
        <f t="shared" si="56"/>
        <v>1044610413</v>
      </c>
      <c r="L203" s="27">
        <f t="shared" si="56"/>
        <v>1163365845</v>
      </c>
      <c r="M203" s="27">
        <f t="shared" si="56"/>
        <v>1277351629</v>
      </c>
      <c r="N203" s="27">
        <f t="shared" si="56"/>
        <v>1400455131</v>
      </c>
      <c r="O203" s="27">
        <f t="shared" si="56"/>
        <v>1400455131</v>
      </c>
    </row>
    <row r="204" spans="2:15" ht="15" customHeight="1">
      <c r="B204" s="4" t="s">
        <v>30</v>
      </c>
      <c r="C204" s="5">
        <f t="shared" ref="C204:C209" si="57">SUM(C74:C74)</f>
        <v>3908925</v>
      </c>
      <c r="D204" s="5">
        <f t="shared" ref="D204:D209" si="58">SUM(C74:D74)</f>
        <v>8081848</v>
      </c>
      <c r="E204" s="5">
        <f t="shared" ref="E204:E209" si="59">SUM(C74:E74)</f>
        <v>11881681</v>
      </c>
      <c r="F204" s="5">
        <f t="shared" ref="F204:F209" si="60">SUM(C74:F74)</f>
        <v>17021464</v>
      </c>
      <c r="G204" s="5">
        <f t="shared" ref="G204:G209" si="61">SUM(C74:G74)</f>
        <v>21423299</v>
      </c>
      <c r="H204" s="5">
        <f t="shared" ref="H204:H209" si="62">SUM(C74:H74)</f>
        <v>26859109</v>
      </c>
      <c r="I204" s="5">
        <f t="shared" ref="I204:I209" si="63">SUM(C74:I74)</f>
        <v>31159527</v>
      </c>
      <c r="J204" s="5">
        <f t="shared" ref="J204:J209" si="64">SUM(C74:J74)</f>
        <v>35557416</v>
      </c>
      <c r="K204" s="5">
        <f t="shared" ref="K204:K209" si="65">SUM(C74:K74)</f>
        <v>40928061</v>
      </c>
      <c r="L204" s="5">
        <f t="shared" ref="L204:L209" si="66">SUM(C74:L74)</f>
        <v>45928897</v>
      </c>
      <c r="M204" s="5">
        <f t="shared" ref="M204:M209" si="67">SUM(C74:M74)</f>
        <v>49711828</v>
      </c>
      <c r="N204" s="5">
        <f t="shared" ref="N204:N209" si="68">SUM(C74:N74)</f>
        <v>55601904</v>
      </c>
      <c r="O204" s="5">
        <f t="shared" ref="O204:O209" si="69">N204</f>
        <v>55601904</v>
      </c>
    </row>
    <row r="205" spans="2:15" ht="15" customHeight="1">
      <c r="B205" s="4" t="s">
        <v>71</v>
      </c>
      <c r="C205" s="5">
        <f t="shared" si="57"/>
        <v>560104</v>
      </c>
      <c r="D205" s="5">
        <f t="shared" si="58"/>
        <v>1104881</v>
      </c>
      <c r="E205" s="5">
        <f t="shared" si="59"/>
        <v>1654372</v>
      </c>
      <c r="F205" s="5">
        <f t="shared" si="60"/>
        <v>2357161</v>
      </c>
      <c r="G205" s="5">
        <f t="shared" si="61"/>
        <v>2888494</v>
      </c>
      <c r="H205" s="5">
        <f t="shared" si="62"/>
        <v>3447427</v>
      </c>
      <c r="I205" s="5">
        <f t="shared" si="63"/>
        <v>4118377</v>
      </c>
      <c r="J205" s="5">
        <f t="shared" si="64"/>
        <v>4706781</v>
      </c>
      <c r="K205" s="5">
        <f t="shared" si="65"/>
        <v>5219721</v>
      </c>
      <c r="L205" s="5">
        <f t="shared" si="66"/>
        <v>5835245</v>
      </c>
      <c r="M205" s="5">
        <f t="shared" si="67"/>
        <v>6507374</v>
      </c>
      <c r="N205" s="5">
        <f t="shared" si="68"/>
        <v>7098724</v>
      </c>
      <c r="O205" s="5">
        <f t="shared" si="69"/>
        <v>7098724</v>
      </c>
    </row>
    <row r="206" spans="2:15" ht="15" customHeight="1">
      <c r="B206" s="4" t="s">
        <v>72</v>
      </c>
      <c r="C206" s="5">
        <f t="shared" si="57"/>
        <v>14576843</v>
      </c>
      <c r="D206" s="5">
        <f t="shared" si="58"/>
        <v>33998168</v>
      </c>
      <c r="E206" s="5">
        <f t="shared" si="59"/>
        <v>54111163</v>
      </c>
      <c r="F206" s="5">
        <f t="shared" si="60"/>
        <v>72175870</v>
      </c>
      <c r="G206" s="5">
        <f t="shared" si="61"/>
        <v>88465322</v>
      </c>
      <c r="H206" s="5">
        <f t="shared" si="62"/>
        <v>107141094</v>
      </c>
      <c r="I206" s="5">
        <f t="shared" si="63"/>
        <v>123808774</v>
      </c>
      <c r="J206" s="5">
        <f t="shared" si="64"/>
        <v>140840998</v>
      </c>
      <c r="K206" s="5">
        <f t="shared" si="65"/>
        <v>155308372</v>
      </c>
      <c r="L206" s="5">
        <f t="shared" si="66"/>
        <v>174324955</v>
      </c>
      <c r="M206" s="5">
        <f t="shared" si="67"/>
        <v>192707170</v>
      </c>
      <c r="N206" s="5">
        <f t="shared" si="68"/>
        <v>213808813</v>
      </c>
      <c r="O206" s="5">
        <f t="shared" si="69"/>
        <v>213808813</v>
      </c>
    </row>
    <row r="207" spans="2:15" ht="15" customHeight="1">
      <c r="B207" s="4" t="s">
        <v>73</v>
      </c>
      <c r="C207" s="5">
        <f t="shared" si="57"/>
        <v>190887</v>
      </c>
      <c r="D207" s="5">
        <f t="shared" si="58"/>
        <v>337404</v>
      </c>
      <c r="E207" s="5">
        <f t="shared" si="59"/>
        <v>486757</v>
      </c>
      <c r="F207" s="5">
        <f t="shared" si="60"/>
        <v>668104</v>
      </c>
      <c r="G207" s="5">
        <f t="shared" si="61"/>
        <v>800667</v>
      </c>
      <c r="H207" s="5">
        <f t="shared" si="62"/>
        <v>889472</v>
      </c>
      <c r="I207" s="5">
        <f t="shared" si="63"/>
        <v>983419</v>
      </c>
      <c r="J207" s="5">
        <f t="shared" si="64"/>
        <v>1066358</v>
      </c>
      <c r="K207" s="5">
        <f t="shared" si="65"/>
        <v>1156317</v>
      </c>
      <c r="L207" s="5">
        <f t="shared" si="66"/>
        <v>1239364</v>
      </c>
      <c r="M207" s="5">
        <f t="shared" si="67"/>
        <v>1328243</v>
      </c>
      <c r="N207" s="5">
        <f t="shared" si="68"/>
        <v>1429965</v>
      </c>
      <c r="O207" s="5">
        <f t="shared" si="69"/>
        <v>1429965</v>
      </c>
    </row>
    <row r="208" spans="2:15" ht="15" customHeight="1">
      <c r="B208" s="4" t="s">
        <v>74</v>
      </c>
      <c r="C208" s="5">
        <f t="shared" si="57"/>
        <v>23288230</v>
      </c>
      <c r="D208" s="5">
        <f t="shared" si="58"/>
        <v>43370242</v>
      </c>
      <c r="E208" s="5">
        <f t="shared" si="59"/>
        <v>62827033</v>
      </c>
      <c r="F208" s="5">
        <f t="shared" si="60"/>
        <v>79484021</v>
      </c>
      <c r="G208" s="5">
        <f t="shared" si="61"/>
        <v>98297863</v>
      </c>
      <c r="H208" s="5">
        <f t="shared" si="62"/>
        <v>116492318</v>
      </c>
      <c r="I208" s="5">
        <f t="shared" si="63"/>
        <v>135561096</v>
      </c>
      <c r="J208" s="5">
        <f t="shared" si="64"/>
        <v>153578040</v>
      </c>
      <c r="K208" s="5">
        <f t="shared" si="65"/>
        <v>170585115</v>
      </c>
      <c r="L208" s="5">
        <f t="shared" si="66"/>
        <v>188445866</v>
      </c>
      <c r="M208" s="5">
        <f t="shared" si="67"/>
        <v>205669951</v>
      </c>
      <c r="N208" s="5">
        <f t="shared" si="68"/>
        <v>224415123</v>
      </c>
      <c r="O208" s="5">
        <f t="shared" si="69"/>
        <v>224415123</v>
      </c>
    </row>
    <row r="209" spans="2:15" ht="15" customHeight="1">
      <c r="B209" s="4" t="s">
        <v>75</v>
      </c>
      <c r="C209" s="5">
        <f t="shared" si="57"/>
        <v>69551606</v>
      </c>
      <c r="D209" s="5">
        <f t="shared" si="58"/>
        <v>145484216</v>
      </c>
      <c r="E209" s="5">
        <f t="shared" si="59"/>
        <v>220544770</v>
      </c>
      <c r="F209" s="5">
        <f t="shared" si="60"/>
        <v>297838002</v>
      </c>
      <c r="G209" s="5">
        <f t="shared" si="61"/>
        <v>371242458</v>
      </c>
      <c r="H209" s="5">
        <f t="shared" si="62"/>
        <v>447770508</v>
      </c>
      <c r="I209" s="5">
        <f t="shared" si="63"/>
        <v>521371649</v>
      </c>
      <c r="J209" s="5">
        <f t="shared" si="64"/>
        <v>594218386</v>
      </c>
      <c r="K209" s="5">
        <f t="shared" si="65"/>
        <v>671412827</v>
      </c>
      <c r="L209" s="5">
        <f t="shared" si="66"/>
        <v>747591518</v>
      </c>
      <c r="M209" s="5">
        <f t="shared" si="67"/>
        <v>821427063</v>
      </c>
      <c r="N209" s="5">
        <f t="shared" si="68"/>
        <v>898100602</v>
      </c>
      <c r="O209" s="5">
        <f t="shared" si="69"/>
        <v>898100602</v>
      </c>
    </row>
    <row r="210" spans="2:15" ht="15" customHeight="1">
      <c r="B210" s="7" t="s">
        <v>76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f t="shared" ref="O210" si="70">SUM(C210:N210)</f>
        <v>0</v>
      </c>
    </row>
    <row r="211" spans="2:15" ht="15" customHeight="1">
      <c r="B211" s="16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2:15" ht="15" customHeight="1">
      <c r="B212" s="39" t="s">
        <v>77</v>
      </c>
      <c r="C212" s="29">
        <v>0</v>
      </c>
      <c r="D212" s="29">
        <v>0</v>
      </c>
      <c r="E212" s="29">
        <v>0</v>
      </c>
      <c r="F212" s="29">
        <v>0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f>N212</f>
        <v>0</v>
      </c>
    </row>
    <row r="213" spans="2:15" ht="15" customHeight="1">
      <c r="B213" s="17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</row>
    <row r="214" spans="2:15" ht="15" customHeight="1">
      <c r="B214" s="39" t="s">
        <v>78</v>
      </c>
      <c r="C214" s="29">
        <f>SUM(C215,C224,C241)</f>
        <v>1665944330</v>
      </c>
      <c r="D214" s="29">
        <f t="shared" ref="D214:O214" si="71">SUM(D215,D224,D241)</f>
        <v>3409490010</v>
      </c>
      <c r="E214" s="29">
        <f t="shared" si="71"/>
        <v>5106547809</v>
      </c>
      <c r="F214" s="29">
        <f t="shared" si="71"/>
        <v>6896622467</v>
      </c>
      <c r="G214" s="29">
        <f t="shared" si="71"/>
        <v>8930339163</v>
      </c>
      <c r="H214" s="29">
        <f t="shared" si="71"/>
        <v>10939783432</v>
      </c>
      <c r="I214" s="29">
        <f t="shared" si="71"/>
        <v>12965230846</v>
      </c>
      <c r="J214" s="29">
        <f t="shared" si="71"/>
        <v>14773581920</v>
      </c>
      <c r="K214" s="29">
        <f t="shared" si="71"/>
        <v>16656129080</v>
      </c>
      <c r="L214" s="29">
        <f t="shared" si="71"/>
        <v>18455512401</v>
      </c>
      <c r="M214" s="29">
        <f t="shared" si="71"/>
        <v>20527953630</v>
      </c>
      <c r="N214" s="29">
        <f t="shared" si="71"/>
        <v>22445924505</v>
      </c>
      <c r="O214" s="29">
        <f t="shared" si="71"/>
        <v>22445924505</v>
      </c>
    </row>
    <row r="215" spans="2:15" ht="15" customHeight="1">
      <c r="B215" s="38" t="s">
        <v>79</v>
      </c>
      <c r="C215" s="27">
        <f>SUM(C216:C223)</f>
        <v>677771681</v>
      </c>
      <c r="D215" s="27">
        <f t="shared" ref="D215:O215" si="72">SUM(D216:D223)</f>
        <v>1466350750</v>
      </c>
      <c r="E215" s="27">
        <f t="shared" si="72"/>
        <v>2167227727</v>
      </c>
      <c r="F215" s="27">
        <f t="shared" si="72"/>
        <v>3010302723</v>
      </c>
      <c r="G215" s="27">
        <f t="shared" si="72"/>
        <v>3920823038</v>
      </c>
      <c r="H215" s="27">
        <f t="shared" si="72"/>
        <v>4919997534</v>
      </c>
      <c r="I215" s="27">
        <f t="shared" si="72"/>
        <v>5765143842</v>
      </c>
      <c r="J215" s="27">
        <f t="shared" si="72"/>
        <v>6628789081</v>
      </c>
      <c r="K215" s="27">
        <f t="shared" si="72"/>
        <v>7420364808</v>
      </c>
      <c r="L215" s="27">
        <f t="shared" si="72"/>
        <v>8158028098</v>
      </c>
      <c r="M215" s="27">
        <f t="shared" si="72"/>
        <v>8945866829</v>
      </c>
      <c r="N215" s="27">
        <f t="shared" si="72"/>
        <v>9547804497</v>
      </c>
      <c r="O215" s="27">
        <f t="shared" si="72"/>
        <v>9547804497</v>
      </c>
    </row>
    <row r="216" spans="2:15" ht="15" customHeight="1">
      <c r="B216" s="4" t="s">
        <v>80</v>
      </c>
      <c r="C216" s="5">
        <f t="shared" ref="C216:C223" si="73">SUM(C86:C86)</f>
        <v>489186523</v>
      </c>
      <c r="D216" s="5">
        <f t="shared" ref="D216:D223" si="74">SUM(C86:D86)</f>
        <v>1089710788</v>
      </c>
      <c r="E216" s="5">
        <f t="shared" ref="E216:E223" si="75">SUM(C86:E86)</f>
        <v>1642438158</v>
      </c>
      <c r="F216" s="5">
        <f t="shared" ref="F216:F223" si="76">SUM(C86:F86)</f>
        <v>2272447813</v>
      </c>
      <c r="G216" s="5">
        <f t="shared" ref="G216:G223" si="77">SUM(C86:G86)</f>
        <v>3018836535</v>
      </c>
      <c r="H216" s="5">
        <f t="shared" ref="H216:H223" si="78">SUM(C86:H86)</f>
        <v>3867942991</v>
      </c>
      <c r="I216" s="5">
        <f t="shared" ref="I216:I223" si="79">SUM(C86:I86)</f>
        <v>4485695845</v>
      </c>
      <c r="J216" s="5">
        <f t="shared" ref="J216:J223" si="80">SUM(C86:J86)</f>
        <v>5168514720</v>
      </c>
      <c r="K216" s="5">
        <f t="shared" ref="K216:K223" si="81">SUM(C86:K86)</f>
        <v>5794850870</v>
      </c>
      <c r="L216" s="5">
        <f t="shared" ref="L216:L223" si="82">SUM(C86:L86)</f>
        <v>6314728488</v>
      </c>
      <c r="M216" s="5">
        <f t="shared" ref="M216:M223" si="83">SUM(C86:M86)</f>
        <v>6930999005</v>
      </c>
      <c r="N216" s="5">
        <f t="shared" ref="N216:N223" si="84">SUM(C86:N86)</f>
        <v>7360251462</v>
      </c>
      <c r="O216" s="5">
        <f t="shared" ref="O216:O223" si="85">N216</f>
        <v>7360251462</v>
      </c>
    </row>
    <row r="217" spans="2:15" ht="15" customHeight="1">
      <c r="B217" s="4" t="s">
        <v>81</v>
      </c>
      <c r="C217" s="5">
        <f t="shared" si="73"/>
        <v>28182363</v>
      </c>
      <c r="D217" s="5">
        <f t="shared" si="74"/>
        <v>67727487</v>
      </c>
      <c r="E217" s="5">
        <f t="shared" si="75"/>
        <v>99560480</v>
      </c>
      <c r="F217" s="5">
        <f t="shared" si="76"/>
        <v>135833594</v>
      </c>
      <c r="G217" s="5">
        <f t="shared" si="77"/>
        <v>178793067</v>
      </c>
      <c r="H217" s="5">
        <f t="shared" si="78"/>
        <v>211609112</v>
      </c>
      <c r="I217" s="5">
        <f t="shared" si="79"/>
        <v>247178032</v>
      </c>
      <c r="J217" s="5">
        <f t="shared" si="80"/>
        <v>286485209</v>
      </c>
      <c r="K217" s="5">
        <f t="shared" si="81"/>
        <v>322547268</v>
      </c>
      <c r="L217" s="5">
        <f t="shared" si="82"/>
        <v>359092888</v>
      </c>
      <c r="M217" s="5">
        <f t="shared" si="83"/>
        <v>394576643</v>
      </c>
      <c r="N217" s="5">
        <f t="shared" si="84"/>
        <v>427277171</v>
      </c>
      <c r="O217" s="5">
        <f t="shared" si="85"/>
        <v>427277171</v>
      </c>
    </row>
    <row r="218" spans="2:15" ht="15" customHeight="1">
      <c r="B218" s="4" t="s">
        <v>82</v>
      </c>
      <c r="C218" s="5">
        <f t="shared" si="73"/>
        <v>60659730</v>
      </c>
      <c r="D218" s="5">
        <f t="shared" si="74"/>
        <v>82470255</v>
      </c>
      <c r="E218" s="5">
        <f t="shared" si="75"/>
        <v>104280780</v>
      </c>
      <c r="F218" s="5">
        <f t="shared" si="76"/>
        <v>182305697</v>
      </c>
      <c r="G218" s="5">
        <f t="shared" si="77"/>
        <v>204116222</v>
      </c>
      <c r="H218" s="5">
        <f t="shared" si="78"/>
        <v>225926747</v>
      </c>
      <c r="I218" s="5">
        <f t="shared" si="79"/>
        <v>311191419</v>
      </c>
      <c r="J218" s="5">
        <f t="shared" si="80"/>
        <v>333001944</v>
      </c>
      <c r="K218" s="5">
        <f t="shared" si="81"/>
        <v>354812469</v>
      </c>
      <c r="L218" s="5">
        <f t="shared" si="82"/>
        <v>428189964</v>
      </c>
      <c r="M218" s="5">
        <f t="shared" si="83"/>
        <v>450000489</v>
      </c>
      <c r="N218" s="5">
        <f t="shared" si="84"/>
        <v>471811014</v>
      </c>
      <c r="O218" s="5">
        <f t="shared" si="85"/>
        <v>471811014</v>
      </c>
    </row>
    <row r="219" spans="2:15" ht="15" customHeight="1">
      <c r="B219" s="4" t="s">
        <v>83</v>
      </c>
      <c r="C219" s="5">
        <f t="shared" si="73"/>
        <v>29812930</v>
      </c>
      <c r="D219" s="5">
        <f t="shared" si="74"/>
        <v>67781261</v>
      </c>
      <c r="E219" s="5">
        <f t="shared" si="75"/>
        <v>97095966</v>
      </c>
      <c r="F219" s="5">
        <f t="shared" si="76"/>
        <v>126828726</v>
      </c>
      <c r="G219" s="5">
        <f t="shared" si="77"/>
        <v>159625530</v>
      </c>
      <c r="H219" s="5">
        <f t="shared" si="78"/>
        <v>191941316</v>
      </c>
      <c r="I219" s="5">
        <f t="shared" si="79"/>
        <v>225540207</v>
      </c>
      <c r="J219" s="5">
        <f t="shared" si="80"/>
        <v>259940012</v>
      </c>
      <c r="K219" s="5">
        <f t="shared" si="81"/>
        <v>293913941</v>
      </c>
      <c r="L219" s="5">
        <f t="shared" si="82"/>
        <v>327105336</v>
      </c>
      <c r="M219" s="5">
        <f t="shared" si="83"/>
        <v>358861890</v>
      </c>
      <c r="N219" s="5">
        <f t="shared" si="84"/>
        <v>391071308</v>
      </c>
      <c r="O219" s="5">
        <f t="shared" si="85"/>
        <v>391071308</v>
      </c>
    </row>
    <row r="220" spans="2:15" ht="15" customHeight="1">
      <c r="B220" s="4" t="s">
        <v>84</v>
      </c>
      <c r="C220" s="5">
        <f t="shared" si="73"/>
        <v>4487445</v>
      </c>
      <c r="D220" s="5">
        <f t="shared" si="74"/>
        <v>8974890</v>
      </c>
      <c r="E220" s="5">
        <f t="shared" si="75"/>
        <v>13462335</v>
      </c>
      <c r="F220" s="5">
        <f t="shared" si="76"/>
        <v>17949780</v>
      </c>
      <c r="G220" s="5">
        <f t="shared" si="77"/>
        <v>22437225</v>
      </c>
      <c r="H220" s="5">
        <f t="shared" si="78"/>
        <v>26924670</v>
      </c>
      <c r="I220" s="5">
        <f t="shared" si="79"/>
        <v>31412115</v>
      </c>
      <c r="J220" s="5">
        <f t="shared" si="80"/>
        <v>35899560</v>
      </c>
      <c r="K220" s="5">
        <f t="shared" si="81"/>
        <v>40387005</v>
      </c>
      <c r="L220" s="5">
        <f t="shared" si="82"/>
        <v>44874450</v>
      </c>
      <c r="M220" s="5">
        <f t="shared" si="83"/>
        <v>49361895</v>
      </c>
      <c r="N220" s="5">
        <f t="shared" si="84"/>
        <v>53849340</v>
      </c>
      <c r="O220" s="5">
        <f t="shared" si="85"/>
        <v>53849340</v>
      </c>
    </row>
    <row r="221" spans="2:15" ht="15" customHeight="1">
      <c r="B221" s="4" t="s">
        <v>85</v>
      </c>
      <c r="C221" s="5">
        <f t="shared" si="73"/>
        <v>5247634</v>
      </c>
      <c r="D221" s="5">
        <f t="shared" si="74"/>
        <v>10495268</v>
      </c>
      <c r="E221" s="5">
        <f t="shared" si="75"/>
        <v>15742902</v>
      </c>
      <c r="F221" s="5">
        <f t="shared" si="76"/>
        <v>20990536</v>
      </c>
      <c r="G221" s="5">
        <f t="shared" si="77"/>
        <v>26238170</v>
      </c>
      <c r="H221" s="5">
        <f t="shared" si="78"/>
        <v>31485804</v>
      </c>
      <c r="I221" s="5">
        <f t="shared" si="79"/>
        <v>36733438</v>
      </c>
      <c r="J221" s="5">
        <f t="shared" si="80"/>
        <v>41981072</v>
      </c>
      <c r="K221" s="5">
        <f t="shared" si="81"/>
        <v>47228706</v>
      </c>
      <c r="L221" s="5">
        <f t="shared" si="82"/>
        <v>52476340</v>
      </c>
      <c r="M221" s="5">
        <f t="shared" si="83"/>
        <v>57723974</v>
      </c>
      <c r="N221" s="5">
        <f t="shared" si="84"/>
        <v>62742548</v>
      </c>
      <c r="O221" s="5">
        <f t="shared" si="85"/>
        <v>62742548</v>
      </c>
    </row>
    <row r="222" spans="2:15" ht="15" customHeight="1">
      <c r="B222" s="4" t="s">
        <v>86</v>
      </c>
      <c r="C222" s="5">
        <f t="shared" si="73"/>
        <v>28916021</v>
      </c>
      <c r="D222" s="5">
        <f t="shared" si="74"/>
        <v>55744064</v>
      </c>
      <c r="E222" s="5">
        <f t="shared" si="75"/>
        <v>85851600</v>
      </c>
      <c r="F222" s="5">
        <f t="shared" si="76"/>
        <v>114722761</v>
      </c>
      <c r="G222" s="5">
        <f t="shared" si="77"/>
        <v>144906500</v>
      </c>
      <c r="H222" s="5">
        <f t="shared" si="78"/>
        <v>174759729</v>
      </c>
      <c r="I222" s="5">
        <f t="shared" si="79"/>
        <v>205123797</v>
      </c>
      <c r="J222" s="5">
        <f t="shared" si="80"/>
        <v>235631309</v>
      </c>
      <c r="K222" s="5">
        <f t="shared" si="81"/>
        <v>264202447</v>
      </c>
      <c r="L222" s="5">
        <f t="shared" si="82"/>
        <v>294413023</v>
      </c>
      <c r="M222" s="5">
        <f t="shared" si="83"/>
        <v>324269175</v>
      </c>
      <c r="N222" s="5">
        <f t="shared" si="84"/>
        <v>355790577</v>
      </c>
      <c r="O222" s="5">
        <f t="shared" si="85"/>
        <v>355790577</v>
      </c>
    </row>
    <row r="223" spans="2:15" ht="15" customHeight="1">
      <c r="B223" s="4" t="s">
        <v>87</v>
      </c>
      <c r="C223" s="5">
        <f t="shared" si="73"/>
        <v>31279035</v>
      </c>
      <c r="D223" s="5">
        <f t="shared" si="74"/>
        <v>83446737</v>
      </c>
      <c r="E223" s="5">
        <f t="shared" si="75"/>
        <v>108795506</v>
      </c>
      <c r="F223" s="5">
        <f t="shared" si="76"/>
        <v>139223816</v>
      </c>
      <c r="G223" s="5">
        <f t="shared" si="77"/>
        <v>165869789</v>
      </c>
      <c r="H223" s="5">
        <f t="shared" si="78"/>
        <v>189407165</v>
      </c>
      <c r="I223" s="5">
        <f t="shared" si="79"/>
        <v>222268989</v>
      </c>
      <c r="J223" s="5">
        <f t="shared" si="80"/>
        <v>267335255</v>
      </c>
      <c r="K223" s="5">
        <f t="shared" si="81"/>
        <v>302422102</v>
      </c>
      <c r="L223" s="5">
        <f t="shared" si="82"/>
        <v>337147609</v>
      </c>
      <c r="M223" s="5">
        <f t="shared" si="83"/>
        <v>380073758</v>
      </c>
      <c r="N223" s="5">
        <f t="shared" si="84"/>
        <v>425011077</v>
      </c>
      <c r="O223" s="5">
        <f t="shared" si="85"/>
        <v>425011077</v>
      </c>
    </row>
    <row r="224" spans="2:15" ht="15" customHeight="1">
      <c r="B224" s="7" t="s">
        <v>88</v>
      </c>
      <c r="C224" s="6">
        <f>SUM(C225:C227,C230:C231,C236,C239:C240)</f>
        <v>821873789</v>
      </c>
      <c r="D224" s="6">
        <f t="shared" ref="D224:M224" si="86">SUM(D225:D227,D230:D231,D236,D239:D240)</f>
        <v>1605078385</v>
      </c>
      <c r="E224" s="6">
        <f t="shared" si="86"/>
        <v>2425808587</v>
      </c>
      <c r="F224" s="6">
        <f t="shared" si="86"/>
        <v>3157405134</v>
      </c>
      <c r="G224" s="6">
        <f t="shared" si="86"/>
        <v>4062849347</v>
      </c>
      <c r="H224" s="6">
        <f t="shared" si="86"/>
        <v>4833977889</v>
      </c>
      <c r="I224" s="6">
        <f t="shared" si="86"/>
        <v>5754922223</v>
      </c>
      <c r="J224" s="6">
        <f t="shared" si="86"/>
        <v>6441323813</v>
      </c>
      <c r="K224" s="6">
        <f t="shared" si="86"/>
        <v>7253672625</v>
      </c>
      <c r="L224" s="6">
        <f t="shared" si="86"/>
        <v>8042443684</v>
      </c>
      <c r="M224" s="6">
        <f t="shared" si="86"/>
        <v>9039539897</v>
      </c>
      <c r="N224" s="6">
        <f>SUM(N225:N227,N230:N231,N236,N239:N240)</f>
        <v>10039034936</v>
      </c>
      <c r="O224" s="6">
        <f>SUM(O225:O227,O230:O231,O236,O239:O240)</f>
        <v>10039034936</v>
      </c>
    </row>
    <row r="225" spans="2:15" ht="15" customHeight="1">
      <c r="B225" s="4" t="s">
        <v>89</v>
      </c>
      <c r="C225" s="5">
        <f>SUM(C95:C95)</f>
        <v>410973320</v>
      </c>
      <c r="D225" s="5">
        <f>SUM(C95:D95)</f>
        <v>803560937</v>
      </c>
      <c r="E225" s="5">
        <f>SUM(C95:E95)</f>
        <v>1203094221</v>
      </c>
      <c r="F225" s="5">
        <f>SUM(C95:F95)</f>
        <v>1559019939</v>
      </c>
      <c r="G225" s="5">
        <f>SUM(C95:G95)</f>
        <v>2069800886</v>
      </c>
      <c r="H225" s="5">
        <f>SUM(C95:H95)</f>
        <v>2456272070</v>
      </c>
      <c r="I225" s="5">
        <f>SUM(C95:I95)</f>
        <v>2996127821</v>
      </c>
      <c r="J225" s="5">
        <f>SUM(C95:J95)</f>
        <v>3300946199</v>
      </c>
      <c r="K225" s="5">
        <f>SUM(C95:K95)</f>
        <v>3732369303</v>
      </c>
      <c r="L225" s="5">
        <f>SUM(C95:L95)</f>
        <v>4101407625</v>
      </c>
      <c r="M225" s="5">
        <f>SUM(C95:M95)</f>
        <v>4755160490</v>
      </c>
      <c r="N225" s="5">
        <f>SUM(C95:N95)</f>
        <v>5456497340</v>
      </c>
      <c r="O225" s="5">
        <f>N225</f>
        <v>5456497340</v>
      </c>
    </row>
    <row r="226" spans="2:15" ht="15" customHeight="1">
      <c r="B226" s="4" t="s">
        <v>90</v>
      </c>
      <c r="C226" s="5">
        <f>SUM(C96:C96)</f>
        <v>139472865</v>
      </c>
      <c r="D226" s="5">
        <f>SUM(C96:D96)</f>
        <v>262373468</v>
      </c>
      <c r="E226" s="5">
        <f>SUM(C96:E96)</f>
        <v>415676623</v>
      </c>
      <c r="F226" s="5">
        <f>SUM(C96:F96)</f>
        <v>524128634</v>
      </c>
      <c r="G226" s="5">
        <f>SUM(C96:G96)</f>
        <v>651285631</v>
      </c>
      <c r="H226" s="5">
        <f>SUM(C96:H96)</f>
        <v>768733750</v>
      </c>
      <c r="I226" s="5">
        <f>SUM(C96:I96)</f>
        <v>882477698</v>
      </c>
      <c r="J226" s="5">
        <f>SUM(C96:J96)</f>
        <v>997405593</v>
      </c>
      <c r="K226" s="5">
        <f>SUM(C96:K96)</f>
        <v>1111453456</v>
      </c>
      <c r="L226" s="5">
        <f>SUM(C96:L96)</f>
        <v>1248097708</v>
      </c>
      <c r="M226" s="5">
        <f>SUM(C96:M96)</f>
        <v>1414533153</v>
      </c>
      <c r="N226" s="5">
        <f>SUM(C96:N96)</f>
        <v>1565882487</v>
      </c>
      <c r="O226" s="5">
        <f>N226</f>
        <v>1565882487</v>
      </c>
    </row>
    <row r="227" spans="2:15" ht="15" customHeight="1">
      <c r="B227" s="4" t="s">
        <v>91</v>
      </c>
      <c r="C227" s="5">
        <f>SUM(C228:C229)</f>
        <v>77788205</v>
      </c>
      <c r="D227" s="5">
        <f t="shared" ref="D227:N227" si="87">SUM(D228:D229)</f>
        <v>155576410</v>
      </c>
      <c r="E227" s="5">
        <f t="shared" si="87"/>
        <v>233364615</v>
      </c>
      <c r="F227" s="5">
        <f t="shared" si="87"/>
        <v>311152820</v>
      </c>
      <c r="G227" s="5">
        <f t="shared" si="87"/>
        <v>388941025</v>
      </c>
      <c r="H227" s="5">
        <f t="shared" si="87"/>
        <v>466729230</v>
      </c>
      <c r="I227" s="5">
        <f t="shared" si="87"/>
        <v>544517435</v>
      </c>
      <c r="J227" s="5">
        <f t="shared" si="87"/>
        <v>622305640</v>
      </c>
      <c r="K227" s="5">
        <f t="shared" si="87"/>
        <v>700093845</v>
      </c>
      <c r="L227" s="5">
        <f t="shared" si="87"/>
        <v>792283667</v>
      </c>
      <c r="M227" s="5">
        <f t="shared" si="87"/>
        <v>792283667</v>
      </c>
      <c r="N227" s="5">
        <f t="shared" si="87"/>
        <v>792283667</v>
      </c>
      <c r="O227" s="5">
        <f>SUM(O228:O229)</f>
        <v>792283667</v>
      </c>
    </row>
    <row r="228" spans="2:15" ht="15" customHeight="1">
      <c r="B228" s="8" t="s">
        <v>92</v>
      </c>
      <c r="C228" s="5">
        <f>SUM(C98:C98)</f>
        <v>9429060</v>
      </c>
      <c r="D228" s="5">
        <f>SUM(C98:D98)</f>
        <v>18858120</v>
      </c>
      <c r="E228" s="5">
        <f>SUM(C98:E98)</f>
        <v>28287180</v>
      </c>
      <c r="F228" s="5">
        <f>SUM(C98:F98)</f>
        <v>37716240</v>
      </c>
      <c r="G228" s="5">
        <f>SUM(C98:G98)</f>
        <v>47145300</v>
      </c>
      <c r="H228" s="5">
        <f>SUM(C98:H98)</f>
        <v>56574360</v>
      </c>
      <c r="I228" s="5">
        <f>SUM(C98:I98)</f>
        <v>66003420</v>
      </c>
      <c r="J228" s="5">
        <f>SUM(C98:J98)</f>
        <v>75432480</v>
      </c>
      <c r="K228" s="5">
        <f>SUM(C98:K98)</f>
        <v>84861540</v>
      </c>
      <c r="L228" s="5">
        <f>SUM(C98:L98)</f>
        <v>96036282</v>
      </c>
      <c r="M228" s="5">
        <f>SUM(C98:M98)</f>
        <v>96036282</v>
      </c>
      <c r="N228" s="5">
        <f>SUM(C98:N98)</f>
        <v>96036282</v>
      </c>
      <c r="O228" s="5">
        <f t="shared" ref="O228:O230" si="88">N228</f>
        <v>96036282</v>
      </c>
    </row>
    <row r="229" spans="2:15" ht="15" customHeight="1">
      <c r="B229" s="8" t="s">
        <v>93</v>
      </c>
      <c r="C229" s="5">
        <f>SUM(C99:C99)</f>
        <v>68359145</v>
      </c>
      <c r="D229" s="5">
        <f>SUM(C99:D99)</f>
        <v>136718290</v>
      </c>
      <c r="E229" s="5">
        <f>SUM(C99:E99)</f>
        <v>205077435</v>
      </c>
      <c r="F229" s="5">
        <f>SUM(C99:F99)</f>
        <v>273436580</v>
      </c>
      <c r="G229" s="5">
        <f>SUM(C99:G99)</f>
        <v>341795725</v>
      </c>
      <c r="H229" s="5">
        <f>SUM(C99:H99)</f>
        <v>410154870</v>
      </c>
      <c r="I229" s="5">
        <f>SUM(C99:I99)</f>
        <v>478514015</v>
      </c>
      <c r="J229" s="5">
        <f>SUM(C99:J99)</f>
        <v>546873160</v>
      </c>
      <c r="K229" s="5">
        <f>SUM(C99:K99)</f>
        <v>615232305</v>
      </c>
      <c r="L229" s="5">
        <f>SUM(C99:L99)</f>
        <v>696247385</v>
      </c>
      <c r="M229" s="5">
        <f>SUM(C99:M99)</f>
        <v>696247385</v>
      </c>
      <c r="N229" s="5">
        <f>SUM(C99:N99)</f>
        <v>696247385</v>
      </c>
      <c r="O229" s="5">
        <f t="shared" si="88"/>
        <v>696247385</v>
      </c>
    </row>
    <row r="230" spans="2:15" ht="15" customHeight="1">
      <c r="B230" s="4" t="s">
        <v>94</v>
      </c>
      <c r="C230" s="5">
        <f>SUM(C100:C100)</f>
        <v>82539208</v>
      </c>
      <c r="D230" s="5">
        <f>SUM(C100:D100)</f>
        <v>165078416</v>
      </c>
      <c r="E230" s="5">
        <f>SUM(C100:E100)</f>
        <v>247617624</v>
      </c>
      <c r="F230" s="5">
        <f>SUM(C100:F100)</f>
        <v>330156832</v>
      </c>
      <c r="G230" s="5">
        <f>SUM(C100:G100)</f>
        <v>412696040</v>
      </c>
      <c r="H230" s="5">
        <f>SUM(C100:H100)</f>
        <v>495235248</v>
      </c>
      <c r="I230" s="5">
        <f>SUM(C100:I100)</f>
        <v>577774456</v>
      </c>
      <c r="J230" s="5">
        <f>SUM(C100:J100)</f>
        <v>660313664</v>
      </c>
      <c r="K230" s="5">
        <f>SUM(C100:K100)</f>
        <v>742852872</v>
      </c>
      <c r="L230" s="5">
        <f>SUM(C100:L100)</f>
        <v>825392080</v>
      </c>
      <c r="M230" s="5">
        <f>SUM(C100:M100)</f>
        <v>907931288</v>
      </c>
      <c r="N230" s="5">
        <f>SUM(C100:N100)</f>
        <v>978727927</v>
      </c>
      <c r="O230" s="5">
        <f t="shared" si="88"/>
        <v>978727927</v>
      </c>
    </row>
    <row r="231" spans="2:15" ht="15" customHeight="1">
      <c r="B231" s="4" t="s">
        <v>95</v>
      </c>
      <c r="C231" s="5">
        <f>SUM(C232:C235)</f>
        <v>47637363</v>
      </c>
      <c r="D231" s="5">
        <f t="shared" ref="D231:O231" si="89">SUM(D232:D235)</f>
        <v>95274726</v>
      </c>
      <c r="E231" s="5">
        <f t="shared" si="89"/>
        <v>143138342</v>
      </c>
      <c r="F231" s="5">
        <f t="shared" si="89"/>
        <v>190775705</v>
      </c>
      <c r="G231" s="5">
        <f t="shared" si="89"/>
        <v>238413068</v>
      </c>
      <c r="H231" s="5">
        <f t="shared" si="89"/>
        <v>286050431</v>
      </c>
      <c r="I231" s="5">
        <f t="shared" si="89"/>
        <v>333612223</v>
      </c>
      <c r="J231" s="5">
        <f t="shared" si="89"/>
        <v>381174015</v>
      </c>
      <c r="K231" s="5">
        <f t="shared" si="89"/>
        <v>428735807</v>
      </c>
      <c r="L231" s="5">
        <f t="shared" si="89"/>
        <v>476297599</v>
      </c>
      <c r="M231" s="5">
        <f t="shared" si="89"/>
        <v>523859391</v>
      </c>
      <c r="N231" s="5">
        <f t="shared" si="89"/>
        <v>564544318</v>
      </c>
      <c r="O231" s="5">
        <f t="shared" si="89"/>
        <v>564544318</v>
      </c>
    </row>
    <row r="232" spans="2:15" ht="15" customHeight="1">
      <c r="B232" s="8" t="s">
        <v>96</v>
      </c>
      <c r="C232" s="5">
        <f>SUM(C102:C102)</f>
        <v>9909581</v>
      </c>
      <c r="D232" s="5">
        <f>SUM(C102:D102)</f>
        <v>19819162</v>
      </c>
      <c r="E232" s="5">
        <f>SUM(C102:E102)</f>
        <v>29728743</v>
      </c>
      <c r="F232" s="5">
        <f>SUM(C102:F102)</f>
        <v>39638324</v>
      </c>
      <c r="G232" s="5">
        <f>SUM(C102:G102)</f>
        <v>49547905</v>
      </c>
      <c r="H232" s="5">
        <f>SUM(C102:H102)</f>
        <v>59457486</v>
      </c>
      <c r="I232" s="5">
        <f>SUM(C102:I102)</f>
        <v>69367066</v>
      </c>
      <c r="J232" s="5">
        <f>SUM(C102:J102)</f>
        <v>79276646</v>
      </c>
      <c r="K232" s="5">
        <f>SUM(C102:K102)</f>
        <v>89186226</v>
      </c>
      <c r="L232" s="5">
        <f>SUM(C102:L102)</f>
        <v>99095806</v>
      </c>
      <c r="M232" s="5">
        <f>SUM(C102:M102)</f>
        <v>109005386</v>
      </c>
      <c r="N232" s="5">
        <f>SUM(C102:N102)</f>
        <v>112037197</v>
      </c>
      <c r="O232" s="5">
        <f t="shared" ref="O232:O235" si="90">N232</f>
        <v>112037197</v>
      </c>
    </row>
    <row r="233" spans="2:15" ht="15" customHeight="1">
      <c r="B233" s="8" t="s">
        <v>97</v>
      </c>
      <c r="C233" s="5">
        <f>SUM(C103:C103)</f>
        <v>26557115</v>
      </c>
      <c r="D233" s="5">
        <f>SUM(C103:D103)</f>
        <v>53114230</v>
      </c>
      <c r="E233" s="5">
        <f>SUM(C103:E103)</f>
        <v>79830608</v>
      </c>
      <c r="F233" s="5">
        <f>SUM(C103:F103)</f>
        <v>106387723</v>
      </c>
      <c r="G233" s="5">
        <f>SUM(C103:G103)</f>
        <v>132944838</v>
      </c>
      <c r="H233" s="5">
        <f>SUM(C103:H103)</f>
        <v>159501953</v>
      </c>
      <c r="I233" s="5">
        <f>SUM(C103:I103)</f>
        <v>186005874</v>
      </c>
      <c r="J233" s="5">
        <f>SUM(C103:J103)</f>
        <v>212509795</v>
      </c>
      <c r="K233" s="5">
        <f>SUM(C103:K103)</f>
        <v>239013716</v>
      </c>
      <c r="L233" s="5">
        <f>SUM(C103:L103)</f>
        <v>265517637</v>
      </c>
      <c r="M233" s="5">
        <f>SUM(C103:M103)</f>
        <v>292021558</v>
      </c>
      <c r="N233" s="5">
        <f>SUM(C103:N103)</f>
        <v>318526116</v>
      </c>
      <c r="O233" s="5">
        <f t="shared" si="90"/>
        <v>318526116</v>
      </c>
    </row>
    <row r="234" spans="2:15" ht="15" customHeight="1">
      <c r="B234" s="8" t="s">
        <v>98</v>
      </c>
      <c r="C234" s="5">
        <f>SUM(C104:C104)</f>
        <v>643869</v>
      </c>
      <c r="D234" s="5">
        <f>SUM(C104:D104)</f>
        <v>1287738</v>
      </c>
      <c r="E234" s="5">
        <f>SUM(C104:E104)</f>
        <v>1935468</v>
      </c>
      <c r="F234" s="5">
        <f>SUM(C104:F104)</f>
        <v>2579337</v>
      </c>
      <c r="G234" s="5">
        <f>SUM(C104:G104)</f>
        <v>3223206</v>
      </c>
      <c r="H234" s="5">
        <f>SUM(C104:H104)</f>
        <v>3867075</v>
      </c>
      <c r="I234" s="5">
        <f>SUM(C104:I104)</f>
        <v>4509654</v>
      </c>
      <c r="J234" s="5">
        <f>SUM(C104:J104)</f>
        <v>5152233</v>
      </c>
      <c r="K234" s="5">
        <f>SUM(C104:K104)</f>
        <v>5794812</v>
      </c>
      <c r="L234" s="5">
        <f>SUM(C104:L104)</f>
        <v>6437391</v>
      </c>
      <c r="M234" s="5">
        <f>SUM(C104:M104)</f>
        <v>7079970</v>
      </c>
      <c r="N234" s="5">
        <f>SUM(C104:N104)</f>
        <v>7722563</v>
      </c>
      <c r="O234" s="5">
        <f t="shared" si="90"/>
        <v>7722563</v>
      </c>
    </row>
    <row r="235" spans="2:15" ht="15" customHeight="1">
      <c r="B235" s="8" t="s">
        <v>99</v>
      </c>
      <c r="C235" s="5">
        <f>SUM(C105:C105)</f>
        <v>10526798</v>
      </c>
      <c r="D235" s="5">
        <f>SUM(C105:D105)</f>
        <v>21053596</v>
      </c>
      <c r="E235" s="5">
        <f>SUM(C105:E105)</f>
        <v>31643523</v>
      </c>
      <c r="F235" s="5">
        <f>SUM(C105:F105)</f>
        <v>42170321</v>
      </c>
      <c r="G235" s="5">
        <f>SUM(C105:G105)</f>
        <v>52697119</v>
      </c>
      <c r="H235" s="5">
        <f>SUM(C105:H105)</f>
        <v>63223917</v>
      </c>
      <c r="I235" s="5">
        <f>SUM(C105:I105)</f>
        <v>73729629</v>
      </c>
      <c r="J235" s="5">
        <f>SUM(C105:J105)</f>
        <v>84235341</v>
      </c>
      <c r="K235" s="5">
        <f>SUM(C105:K105)</f>
        <v>94741053</v>
      </c>
      <c r="L235" s="5">
        <f>SUM(C105:L105)</f>
        <v>105246765</v>
      </c>
      <c r="M235" s="5">
        <f>SUM(C105:M105)</f>
        <v>115752477</v>
      </c>
      <c r="N235" s="5">
        <f>SUM(C105:N105)</f>
        <v>126258442</v>
      </c>
      <c r="O235" s="5">
        <f t="shared" si="90"/>
        <v>126258442</v>
      </c>
    </row>
    <row r="236" spans="2:15" ht="15" customHeight="1">
      <c r="B236" s="4" t="s">
        <v>100</v>
      </c>
      <c r="C236" s="5">
        <f>SUM(C237:C238)</f>
        <v>14923070</v>
      </c>
      <c r="D236" s="5">
        <f t="shared" ref="D236:O236" si="91">SUM(D237:D238)</f>
        <v>26134912</v>
      </c>
      <c r="E236" s="5">
        <f t="shared" si="91"/>
        <v>37297888</v>
      </c>
      <c r="F236" s="5">
        <f t="shared" si="91"/>
        <v>48012172</v>
      </c>
      <c r="G236" s="5">
        <f t="shared" si="91"/>
        <v>59013907</v>
      </c>
      <c r="H236" s="5">
        <f t="shared" si="91"/>
        <v>69718612</v>
      </c>
      <c r="I236" s="5">
        <f t="shared" si="91"/>
        <v>80634284</v>
      </c>
      <c r="J236" s="5">
        <f t="shared" si="91"/>
        <v>90860638</v>
      </c>
      <c r="K236" s="5">
        <f t="shared" si="91"/>
        <v>101309520</v>
      </c>
      <c r="L236" s="5">
        <f t="shared" si="91"/>
        <v>111892815</v>
      </c>
      <c r="M236" s="5">
        <f t="shared" si="91"/>
        <v>127743332</v>
      </c>
      <c r="N236" s="5">
        <f t="shared" si="91"/>
        <v>143174604</v>
      </c>
      <c r="O236" s="5">
        <f t="shared" si="91"/>
        <v>143174604</v>
      </c>
    </row>
    <row r="237" spans="2:15" ht="15" customHeight="1">
      <c r="B237" s="8" t="s">
        <v>101</v>
      </c>
      <c r="C237" s="5">
        <f>SUM(C107:C107)</f>
        <v>10473203</v>
      </c>
      <c r="D237" s="5">
        <f>SUM(C107:D107)</f>
        <v>17812781</v>
      </c>
      <c r="E237" s="5">
        <f>SUM(C107:E107)</f>
        <v>25152359</v>
      </c>
      <c r="F237" s="5">
        <f>SUM(C107:F107)</f>
        <v>32491937</v>
      </c>
      <c r="G237" s="5">
        <f>SUM(C107:G107)</f>
        <v>39831515</v>
      </c>
      <c r="H237" s="5">
        <f>SUM(C107:H107)</f>
        <v>47171093</v>
      </c>
      <c r="I237" s="5">
        <f>SUM(C107:I107)</f>
        <v>54161166</v>
      </c>
      <c r="J237" s="5">
        <f>SUM(C107:J107)</f>
        <v>61236728</v>
      </c>
      <c r="K237" s="5">
        <f>SUM(C107:K107)</f>
        <v>68226801</v>
      </c>
      <c r="L237" s="5">
        <f>SUM(C107:L107)</f>
        <v>75216874</v>
      </c>
      <c r="M237" s="5">
        <f>SUM(C107:M107)</f>
        <v>86472675</v>
      </c>
      <c r="N237" s="5">
        <f>SUM(C107:N107)</f>
        <v>98335640</v>
      </c>
      <c r="O237" s="5">
        <f t="shared" ref="O237:O240" si="92">N237</f>
        <v>98335640</v>
      </c>
    </row>
    <row r="238" spans="2:15" ht="15" customHeight="1">
      <c r="B238" s="8" t="s">
        <v>102</v>
      </c>
      <c r="C238" s="5">
        <f>SUM(C108:C108)</f>
        <v>4449867</v>
      </c>
      <c r="D238" s="5">
        <f>SUM(C108:D108)</f>
        <v>8322131</v>
      </c>
      <c r="E238" s="5">
        <f>SUM(C108:E108)</f>
        <v>12145529</v>
      </c>
      <c r="F238" s="5">
        <f>SUM(C108:F108)</f>
        <v>15520235</v>
      </c>
      <c r="G238" s="5">
        <f>SUM(C108:G108)</f>
        <v>19182392</v>
      </c>
      <c r="H238" s="5">
        <f>SUM(C108:H108)</f>
        <v>22547519</v>
      </c>
      <c r="I238" s="5">
        <f>SUM(C108:I108)</f>
        <v>26473118</v>
      </c>
      <c r="J238" s="5">
        <f>SUM(C108:J108)</f>
        <v>29623910</v>
      </c>
      <c r="K238" s="5">
        <f>SUM(C108:K108)</f>
        <v>33082719</v>
      </c>
      <c r="L238" s="5">
        <f>SUM(C108:L108)</f>
        <v>36675941</v>
      </c>
      <c r="M238" s="5">
        <f>SUM(C108:M108)</f>
        <v>41270657</v>
      </c>
      <c r="N238" s="5">
        <f>SUM(C108:N108)</f>
        <v>44838964</v>
      </c>
      <c r="O238" s="5">
        <f t="shared" si="92"/>
        <v>44838964</v>
      </c>
    </row>
    <row r="239" spans="2:15" ht="15" customHeight="1">
      <c r="B239" s="4" t="s">
        <v>103</v>
      </c>
      <c r="C239" s="5">
        <f>SUM(C109:C109)</f>
        <v>17583372</v>
      </c>
      <c r="D239" s="5">
        <f>SUM(C109:D109)</f>
        <v>35166744</v>
      </c>
      <c r="E239" s="5">
        <f>SUM(C109:E109)</f>
        <v>52750116</v>
      </c>
      <c r="F239" s="5">
        <f>SUM(C109:F109)</f>
        <v>70333488</v>
      </c>
      <c r="G239" s="5">
        <f>SUM(C109:G109)</f>
        <v>87916860</v>
      </c>
      <c r="H239" s="5">
        <f>SUM(C109:H109)</f>
        <v>105500232</v>
      </c>
      <c r="I239" s="5">
        <f>SUM(C109:I109)</f>
        <v>123083604</v>
      </c>
      <c r="J239" s="5">
        <f>SUM(C109:J109)</f>
        <v>140666976</v>
      </c>
      <c r="K239" s="5">
        <f>SUM(C109:K109)</f>
        <v>158250348</v>
      </c>
      <c r="L239" s="5">
        <f>SUM(C109:L109)</f>
        <v>177508330</v>
      </c>
      <c r="M239" s="5">
        <f>SUM(C109:M109)</f>
        <v>177508330</v>
      </c>
      <c r="N239" s="5">
        <f>SUM(C109:N109)</f>
        <v>177508330</v>
      </c>
      <c r="O239" s="5">
        <f t="shared" si="92"/>
        <v>177508330</v>
      </c>
    </row>
    <row r="240" spans="2:15" ht="15" customHeight="1">
      <c r="B240" s="4" t="s">
        <v>104</v>
      </c>
      <c r="C240" s="5">
        <f>SUM(C110:C110)</f>
        <v>30956386</v>
      </c>
      <c r="D240" s="5">
        <f>SUM(C110:D110)</f>
        <v>61912772</v>
      </c>
      <c r="E240" s="5">
        <f>SUM(C110:E110)</f>
        <v>92869158</v>
      </c>
      <c r="F240" s="5">
        <f>SUM(C110:F110)</f>
        <v>123825544</v>
      </c>
      <c r="G240" s="5">
        <f>SUM(C110:G110)</f>
        <v>154781930</v>
      </c>
      <c r="H240" s="5">
        <f>SUM(C110:H110)</f>
        <v>185738316</v>
      </c>
      <c r="I240" s="5">
        <f>SUM(C110:I110)</f>
        <v>216694702</v>
      </c>
      <c r="J240" s="5">
        <f>SUM(C110:J110)</f>
        <v>247651088</v>
      </c>
      <c r="K240" s="5">
        <f>SUM(C110:K110)</f>
        <v>278607474</v>
      </c>
      <c r="L240" s="5">
        <f>SUM(C110:L110)</f>
        <v>309563860</v>
      </c>
      <c r="M240" s="5">
        <f>SUM(C110:M110)</f>
        <v>340520246</v>
      </c>
      <c r="N240" s="5">
        <f>SUM(C110:N110)</f>
        <v>360416263</v>
      </c>
      <c r="O240" s="5">
        <f t="shared" si="92"/>
        <v>360416263</v>
      </c>
    </row>
    <row r="241" spans="2:15" ht="15" customHeight="1">
      <c r="B241" s="7" t="s">
        <v>105</v>
      </c>
      <c r="C241" s="6">
        <f>SUM(C242:C244)</f>
        <v>166298860</v>
      </c>
      <c r="D241" s="6">
        <f t="shared" ref="D241:O241" si="93">SUM(D242:D244)</f>
        <v>338060875</v>
      </c>
      <c r="E241" s="6">
        <f t="shared" si="93"/>
        <v>513511495</v>
      </c>
      <c r="F241" s="6">
        <f t="shared" si="93"/>
        <v>728914610</v>
      </c>
      <c r="G241" s="6">
        <f t="shared" si="93"/>
        <v>946666778</v>
      </c>
      <c r="H241" s="6">
        <f t="shared" si="93"/>
        <v>1185808009</v>
      </c>
      <c r="I241" s="6">
        <f t="shared" si="93"/>
        <v>1445164781</v>
      </c>
      <c r="J241" s="6">
        <f t="shared" si="93"/>
        <v>1703469026</v>
      </c>
      <c r="K241" s="6">
        <f t="shared" si="93"/>
        <v>1982091647</v>
      </c>
      <c r="L241" s="6">
        <f t="shared" si="93"/>
        <v>2255040619</v>
      </c>
      <c r="M241" s="6">
        <f t="shared" si="93"/>
        <v>2542546904</v>
      </c>
      <c r="N241" s="6">
        <f t="shared" si="93"/>
        <v>2859085072</v>
      </c>
      <c r="O241" s="6">
        <f t="shared" si="93"/>
        <v>2859085072</v>
      </c>
    </row>
    <row r="242" spans="2:15" ht="15" customHeight="1">
      <c r="B242" s="4" t="s">
        <v>106</v>
      </c>
      <c r="C242" s="5">
        <f>SUM(C112:C112)</f>
        <v>140919077</v>
      </c>
      <c r="D242" s="5">
        <f>SUM(C112:D112)</f>
        <v>298608569</v>
      </c>
      <c r="E242" s="5">
        <f>SUM(C112:E112)</f>
        <v>455183309</v>
      </c>
      <c r="F242" s="5">
        <f>SUM(C112:F112)</f>
        <v>652240858</v>
      </c>
      <c r="G242" s="5">
        <f>SUM(C112:G112)</f>
        <v>849859663</v>
      </c>
      <c r="H242" s="5">
        <f>SUM(C112:H112)</f>
        <v>1068891525</v>
      </c>
      <c r="I242" s="5">
        <f>SUM(C112:I112)</f>
        <v>1308138928</v>
      </c>
      <c r="J242" s="5">
        <f>SUM(C112:J112)</f>
        <v>1542973881</v>
      </c>
      <c r="K242" s="5">
        <f>SUM(C112:K112)</f>
        <v>1798552006</v>
      </c>
      <c r="L242" s="5">
        <f>SUM(C112:L112)</f>
        <v>2042946405</v>
      </c>
      <c r="M242" s="5">
        <f>SUM(C112:M112)</f>
        <v>2302318823</v>
      </c>
      <c r="N242" s="5">
        <f>SUM(C112:N112)</f>
        <v>2586430448</v>
      </c>
      <c r="O242" s="5">
        <f t="shared" ref="O242:O244" si="94">N242</f>
        <v>2586430448</v>
      </c>
    </row>
    <row r="243" spans="2:15" ht="15" customHeight="1">
      <c r="B243" s="4" t="s">
        <v>107</v>
      </c>
      <c r="C243" s="5">
        <f>SUM(C113:C113)</f>
        <v>25379783</v>
      </c>
      <c r="D243" s="5">
        <f>SUM(C113:D113)</f>
        <v>39452306</v>
      </c>
      <c r="E243" s="5">
        <f>SUM(C113:E113)</f>
        <v>58328186</v>
      </c>
      <c r="F243" s="5">
        <f>SUM(C113:F113)</f>
        <v>76673752</v>
      </c>
      <c r="G243" s="5">
        <f>SUM(C113:G113)</f>
        <v>96807115</v>
      </c>
      <c r="H243" s="5">
        <f>SUM(C113:H113)</f>
        <v>116916484</v>
      </c>
      <c r="I243" s="5">
        <f>SUM(C113:I113)</f>
        <v>137025853</v>
      </c>
      <c r="J243" s="5">
        <f>SUM(C113:J113)</f>
        <v>160495145</v>
      </c>
      <c r="K243" s="5">
        <f>SUM(C113:K113)</f>
        <v>183539641</v>
      </c>
      <c r="L243" s="5">
        <f>SUM(C113:L113)</f>
        <v>212094214</v>
      </c>
      <c r="M243" s="5">
        <f>SUM(C113:M113)</f>
        <v>240228081</v>
      </c>
      <c r="N243" s="5">
        <f>SUM(C113:N113)</f>
        <v>272654624</v>
      </c>
      <c r="O243" s="5">
        <f t="shared" si="94"/>
        <v>272654624</v>
      </c>
    </row>
    <row r="244" spans="2:15" ht="15" customHeight="1">
      <c r="B244" s="4" t="s">
        <v>108</v>
      </c>
      <c r="C244" s="5">
        <f>SUM(C114:C114)</f>
        <v>0</v>
      </c>
      <c r="D244" s="5">
        <f>SUM(C114:D114)</f>
        <v>0</v>
      </c>
      <c r="E244" s="5">
        <f>SUM(C114:E114)</f>
        <v>0</v>
      </c>
      <c r="F244" s="5">
        <f>SUM(C114:F114)</f>
        <v>0</v>
      </c>
      <c r="G244" s="5">
        <f>SUM(C114:G114)</f>
        <v>0</v>
      </c>
      <c r="H244" s="5">
        <f>SUM(C114:H114)</f>
        <v>0</v>
      </c>
      <c r="I244" s="5">
        <f>SUM(C114:I114)</f>
        <v>0</v>
      </c>
      <c r="J244" s="5">
        <f>SUM(C114:J114)</f>
        <v>0</v>
      </c>
      <c r="K244" s="5">
        <f>SUM(C114:K114)</f>
        <v>0</v>
      </c>
      <c r="L244" s="5">
        <f>SUM(C114:L114)</f>
        <v>0</v>
      </c>
      <c r="M244" s="5">
        <f>SUM(C114:M114)</f>
        <v>0</v>
      </c>
      <c r="N244" s="5">
        <f>SUM(C114:N114)</f>
        <v>0</v>
      </c>
      <c r="O244" s="5">
        <f t="shared" si="94"/>
        <v>0</v>
      </c>
    </row>
    <row r="245" spans="2:15" ht="15" customHeight="1">
      <c r="B245" s="16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2:15" ht="15" customHeight="1">
      <c r="B246" s="39" t="s">
        <v>109</v>
      </c>
      <c r="C246" s="29">
        <v>0</v>
      </c>
      <c r="D246" s="29">
        <v>0</v>
      </c>
      <c r="E246" s="29">
        <v>0</v>
      </c>
      <c r="F246" s="29">
        <v>0</v>
      </c>
      <c r="G246" s="29">
        <v>0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0</v>
      </c>
      <c r="O246" s="29">
        <f>N246</f>
        <v>0</v>
      </c>
    </row>
    <row r="247" spans="2:15" ht="15" customHeight="1">
      <c r="B247" s="17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</row>
    <row r="248" spans="2:15" ht="15" customHeight="1">
      <c r="B248" s="39" t="s">
        <v>110</v>
      </c>
      <c r="C248" s="29">
        <f>SUM(C249,C251)</f>
        <v>0</v>
      </c>
      <c r="D248" s="29">
        <f t="shared" ref="D248:N248" si="95">SUM(D249,D251)</f>
        <v>0</v>
      </c>
      <c r="E248" s="29">
        <f t="shared" si="95"/>
        <v>0</v>
      </c>
      <c r="F248" s="29">
        <f t="shared" si="95"/>
        <v>0</v>
      </c>
      <c r="G248" s="29">
        <f t="shared" si="95"/>
        <v>0</v>
      </c>
      <c r="H248" s="29">
        <f t="shared" si="95"/>
        <v>0</v>
      </c>
      <c r="I248" s="29">
        <f t="shared" si="95"/>
        <v>0</v>
      </c>
      <c r="J248" s="29">
        <f t="shared" si="95"/>
        <v>0</v>
      </c>
      <c r="K248" s="29">
        <f t="shared" si="95"/>
        <v>0</v>
      </c>
      <c r="L248" s="29">
        <f t="shared" si="95"/>
        <v>0</v>
      </c>
      <c r="M248" s="29">
        <f t="shared" si="95"/>
        <v>0</v>
      </c>
      <c r="N248" s="29">
        <f t="shared" si="95"/>
        <v>0</v>
      </c>
      <c r="O248" s="29">
        <f>SUM(O249,O251)</f>
        <v>0</v>
      </c>
    </row>
    <row r="249" spans="2:15" ht="15" customHeight="1">
      <c r="B249" s="38" t="s">
        <v>111</v>
      </c>
      <c r="C249" s="27">
        <f>C250</f>
        <v>0</v>
      </c>
      <c r="D249" s="27">
        <f t="shared" ref="D249:N249" si="96">D250</f>
        <v>0</v>
      </c>
      <c r="E249" s="27">
        <f t="shared" si="96"/>
        <v>0</v>
      </c>
      <c r="F249" s="27">
        <f t="shared" si="96"/>
        <v>0</v>
      </c>
      <c r="G249" s="27">
        <f t="shared" si="96"/>
        <v>0</v>
      </c>
      <c r="H249" s="27">
        <f t="shared" si="96"/>
        <v>0</v>
      </c>
      <c r="I249" s="27">
        <f t="shared" si="96"/>
        <v>0</v>
      </c>
      <c r="J249" s="27">
        <f t="shared" si="96"/>
        <v>0</v>
      </c>
      <c r="K249" s="27">
        <f t="shared" si="96"/>
        <v>0</v>
      </c>
      <c r="L249" s="27">
        <f t="shared" si="96"/>
        <v>0</v>
      </c>
      <c r="M249" s="27">
        <f t="shared" si="96"/>
        <v>0</v>
      </c>
      <c r="N249" s="27">
        <f t="shared" si="96"/>
        <v>0</v>
      </c>
      <c r="O249" s="27">
        <f>O250</f>
        <v>0</v>
      </c>
    </row>
    <row r="250" spans="2:15" ht="15" customHeight="1">
      <c r="B250" s="4" t="s">
        <v>112</v>
      </c>
      <c r="C250" s="5">
        <f>SUM(C120:C120)</f>
        <v>0</v>
      </c>
      <c r="D250" s="5">
        <f>SUM(C120:D120)</f>
        <v>0</v>
      </c>
      <c r="E250" s="5">
        <f>SUM(C120:E120)</f>
        <v>0</v>
      </c>
      <c r="F250" s="5">
        <f>SUM(C120:F120)</f>
        <v>0</v>
      </c>
      <c r="G250" s="5">
        <f>SUM(C120:G120)</f>
        <v>0</v>
      </c>
      <c r="H250" s="5">
        <f>SUM(C120:H120)</f>
        <v>0</v>
      </c>
      <c r="I250" s="5">
        <f>SUM(C120:I120)</f>
        <v>0</v>
      </c>
      <c r="J250" s="5">
        <f>SUM(C120:J120)</f>
        <v>0</v>
      </c>
      <c r="K250" s="5">
        <f>SUM(C120:K120)</f>
        <v>0</v>
      </c>
      <c r="L250" s="5">
        <f>SUM(C120:L120)</f>
        <v>0</v>
      </c>
      <c r="M250" s="5">
        <f>SUM(C120:M120)</f>
        <v>0</v>
      </c>
      <c r="N250" s="5">
        <f>SUM(C120:N120)</f>
        <v>0</v>
      </c>
      <c r="O250" s="5">
        <f>N250</f>
        <v>0</v>
      </c>
    </row>
    <row r="251" spans="2:15" ht="15" customHeight="1">
      <c r="B251" s="7" t="s">
        <v>113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f>N251</f>
        <v>0</v>
      </c>
    </row>
    <row r="252" spans="2:15" ht="15" customHeight="1">
      <c r="B252" s="16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2:15" ht="15" customHeight="1">
      <c r="B253" s="40" t="s">
        <v>14</v>
      </c>
      <c r="C253" s="33">
        <f>SUM(C139,C157,C159,C161,C192,C202,C212,C214,C246,C248)</f>
        <v>2221927906</v>
      </c>
      <c r="D253" s="33">
        <f t="shared" ref="D253:O253" si="97">SUM(D139,D157,D159,D161,D192,D202,D212,D214,D246,D248)</f>
        <v>4551021404</v>
      </c>
      <c r="E253" s="33">
        <f t="shared" si="97"/>
        <v>6778718401</v>
      </c>
      <c r="F253" s="33">
        <f t="shared" si="97"/>
        <v>9102429936</v>
      </c>
      <c r="G253" s="33">
        <f t="shared" si="97"/>
        <v>11604861639</v>
      </c>
      <c r="H253" s="33">
        <f t="shared" si="97"/>
        <v>14096211877</v>
      </c>
      <c r="I253" s="33">
        <f t="shared" si="97"/>
        <v>16589817914</v>
      </c>
      <c r="J253" s="33">
        <f t="shared" si="97"/>
        <v>18878099536</v>
      </c>
      <c r="K253" s="33">
        <f t="shared" si="97"/>
        <v>21259345902</v>
      </c>
      <c r="L253" s="33">
        <f t="shared" si="97"/>
        <v>23511311833</v>
      </c>
      <c r="M253" s="33">
        <f t="shared" si="97"/>
        <v>26032538591</v>
      </c>
      <c r="N253" s="33">
        <f t="shared" si="97"/>
        <v>28415664155</v>
      </c>
      <c r="O253" s="33">
        <f t="shared" si="97"/>
        <v>28415664155</v>
      </c>
    </row>
    <row r="260" spans="2:15" ht="15" customHeight="1">
      <c r="B260" s="4" t="s">
        <v>126</v>
      </c>
      <c r="C260" s="5">
        <f>SUM(C130:C130)</f>
        <v>20004175</v>
      </c>
      <c r="D260" s="5">
        <f>SUM(C130:D130)</f>
        <v>41843628</v>
      </c>
      <c r="E260" s="5">
        <f>SUM(C130:E130)</f>
        <v>63432263</v>
      </c>
      <c r="F260" s="5">
        <f>SUM(C130:F130)</f>
        <v>85663053</v>
      </c>
      <c r="G260" s="5">
        <f>SUM(C130:G130)</f>
        <v>106775370</v>
      </c>
      <c r="H260" s="5">
        <f>SUM(C130:H130)</f>
        <v>128786083</v>
      </c>
      <c r="I260" s="5">
        <f>SUM(C130:I130)</f>
        <v>149954967</v>
      </c>
      <c r="J260" s="5">
        <f>SUM(C130:J130)</f>
        <v>170906874</v>
      </c>
      <c r="K260" s="5">
        <f>SUM(C130:K130)</f>
        <v>193109251</v>
      </c>
      <c r="L260" s="5">
        <f>SUM(C130:L130)</f>
        <v>215019480</v>
      </c>
      <c r="M260" s="5">
        <f>SUM(C130:M130)</f>
        <v>236255784</v>
      </c>
      <c r="N260" s="5">
        <f>SUM(C130:N130)</f>
        <v>258308340</v>
      </c>
      <c r="O260" s="5">
        <f>N260</f>
        <v>258308340</v>
      </c>
    </row>
  </sheetData>
  <printOptions horizontalCentered="1"/>
  <pageMargins left="0.59055118110236227" right="0.59055118110236227" top="0.59055118110236227" bottom="0.59055118110236227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9"/>
  <sheetViews>
    <sheetView showGridLines="0" zoomScale="85" zoomScaleNormal="85" workbookViewId="0">
      <pane ySplit="7" topLeftCell="A8" activePane="bottomLeft" state="frozen"/>
      <selection activeCell="C8" sqref="C8"/>
      <selection pane="bottomLeft" activeCell="C8" sqref="C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161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638637806.36000001</v>
      </c>
      <c r="G9" s="29">
        <f t="shared" si="0"/>
        <v>638637806.36000001</v>
      </c>
      <c r="H9" s="29">
        <f>SUM(H10,H12,H14,H20,H22)</f>
        <v>-2580328857.6399999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849527</v>
      </c>
      <c r="G10" s="27">
        <f t="shared" si="1"/>
        <v>849527</v>
      </c>
      <c r="H10" s="27">
        <f>H11</f>
        <v>-4299636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849527</v>
      </c>
      <c r="G11" s="5">
        <f>'Recaudado ''18'!D141</f>
        <v>849527</v>
      </c>
      <c r="H11" s="5">
        <f>G11-C11</f>
        <v>-4299636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30441816</v>
      </c>
      <c r="G12" s="6">
        <f t="shared" si="2"/>
        <v>30441816</v>
      </c>
      <c r="H12" s="6">
        <f>H13</f>
        <v>-44051226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30441816</v>
      </c>
      <c r="G13" s="5">
        <f>'Recaudado ''18'!D143</f>
        <v>30441816</v>
      </c>
      <c r="H13" s="5">
        <f>G13-C13</f>
        <v>-44051226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292825621.36000001</v>
      </c>
      <c r="G14" s="6">
        <f t="shared" si="3"/>
        <v>292825621.36000001</v>
      </c>
      <c r="H14" s="6">
        <f>SUM(H15:H19)</f>
        <v>-1270658841.6399999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4303142</v>
      </c>
      <c r="G15" s="5">
        <f>'Recaudado ''18'!D145</f>
        <v>4303142</v>
      </c>
      <c r="H15" s="5">
        <f t="shared" ref="H15:H19" si="6">G15-C15</f>
        <v>-18788658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266386494.36000001</v>
      </c>
      <c r="G16" s="5">
        <f>'Recaudado ''18'!D146</f>
        <v>266386494.36000001</v>
      </c>
      <c r="H16" s="5">
        <f t="shared" si="6"/>
        <v>-1113396212.6399999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10429930</v>
      </c>
      <c r="G17" s="5">
        <f>'Recaudado ''18'!D147</f>
        <v>10429930</v>
      </c>
      <c r="H17" s="5">
        <f t="shared" si="6"/>
        <v>-77580645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3447404</v>
      </c>
      <c r="G18" s="5">
        <f>'Recaudado ''18'!D148</f>
        <v>3447404</v>
      </c>
      <c r="H18" s="5">
        <f t="shared" si="6"/>
        <v>-26898282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8258651</v>
      </c>
      <c r="G19" s="5">
        <f>'Recaudado ''18'!D149</f>
        <v>8258651</v>
      </c>
      <c r="H19" s="5">
        <f t="shared" si="6"/>
        <v>-33995044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308209749</v>
      </c>
      <c r="G20" s="6">
        <f t="shared" si="7"/>
        <v>308209749</v>
      </c>
      <c r="H20" s="6">
        <f>H21</f>
        <v>-1224613335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308209749</v>
      </c>
      <c r="G21" s="5">
        <f>'Recaudado ''18'!D151</f>
        <v>308209749</v>
      </c>
      <c r="H21" s="5">
        <f t="shared" ref="H21" si="8">G21-C21</f>
        <v>-1224613335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6311093</v>
      </c>
      <c r="G22" s="6">
        <f t="shared" si="9"/>
        <v>6311093</v>
      </c>
      <c r="H22" s="6">
        <f>SUM(H23:H25)</f>
        <v>-36705819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2391734</v>
      </c>
      <c r="G23" s="5">
        <f>'Recaudado ''18'!D153</f>
        <v>2391734</v>
      </c>
      <c r="H23" s="5">
        <f t="shared" ref="H23:H29" si="12">G23-C23</f>
        <v>-19522250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1979424</v>
      </c>
      <c r="G24" s="5">
        <f>'Recaudado ''18'!D154</f>
        <v>1979424</v>
      </c>
      <c r="H24" s="5">
        <f t="shared" si="12"/>
        <v>-7158672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1939935</v>
      </c>
      <c r="G25" s="5">
        <f>'Recaudado ''18'!D155</f>
        <v>1939935</v>
      </c>
      <c r="H25" s="5">
        <f t="shared" si="12"/>
        <v>-10024897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279440128</v>
      </c>
      <c r="G31" s="29">
        <f t="shared" si="13"/>
        <v>279440128</v>
      </c>
      <c r="H31" s="29">
        <f>SUM(H32,H57)</f>
        <v>-930086806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270263438</v>
      </c>
      <c r="G32" s="27">
        <f t="shared" si="14"/>
        <v>270263438</v>
      </c>
      <c r="H32" s="27">
        <f>SUM(H33:H56)</f>
        <v>-894149309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117342284</v>
      </c>
      <c r="G33" s="5">
        <f>'Recaudado ''18'!D163</f>
        <v>117342284</v>
      </c>
      <c r="H33" s="5">
        <f t="shared" ref="H33:H56" si="17">G33-C33</f>
        <v>-158203960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49779078</v>
      </c>
      <c r="G34" s="5">
        <f>'Recaudado ''18'!D164</f>
        <v>49779078</v>
      </c>
      <c r="H34" s="5">
        <f t="shared" si="17"/>
        <v>-131076937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1422770</v>
      </c>
      <c r="G35" s="5">
        <f>'Recaudado ''18'!D165</f>
        <v>1422770</v>
      </c>
      <c r="H35" s="5">
        <f t="shared" si="17"/>
        <v>-2221308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16860382</v>
      </c>
      <c r="G36" s="5">
        <f>'Recaudado ''18'!D166</f>
        <v>16860382</v>
      </c>
      <c r="H36" s="5">
        <f t="shared" si="17"/>
        <v>-64124696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1788738</v>
      </c>
      <c r="G37" s="5">
        <f>'Recaudado ''18'!D167</f>
        <v>1788738</v>
      </c>
      <c r="H37" s="5">
        <f t="shared" si="17"/>
        <v>-5138895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5573454</v>
      </c>
      <c r="G38" s="5">
        <f>'Recaudado ''18'!D168</f>
        <v>5573454</v>
      </c>
      <c r="H38" s="5">
        <f t="shared" si="17"/>
        <v>-29487608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160421</v>
      </c>
      <c r="G39" s="5">
        <f>'Recaudado ''18'!D169</f>
        <v>160421</v>
      </c>
      <c r="H39" s="5">
        <f t="shared" si="17"/>
        <v>-804158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1591516</v>
      </c>
      <c r="G40" s="5">
        <f>'Recaudado ''18'!D170</f>
        <v>1591516</v>
      </c>
      <c r="H40" s="5">
        <f t="shared" si="17"/>
        <v>-5534016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3196</v>
      </c>
      <c r="G41" s="5">
        <f>'Recaudado ''18'!D171</f>
        <v>3196</v>
      </c>
      <c r="H41" s="5">
        <f t="shared" si="17"/>
        <v>-62304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69245727</v>
      </c>
      <c r="G42" s="5">
        <f>'Recaudado ''18'!D172</f>
        <v>69245727</v>
      </c>
      <c r="H42" s="5">
        <f t="shared" si="17"/>
        <v>-456596742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1039226</v>
      </c>
      <c r="G43" s="5">
        <f>'Recaudado ''18'!D173</f>
        <v>1039226</v>
      </c>
      <c r="H43" s="5">
        <f t="shared" si="17"/>
        <v>-11593735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504667</v>
      </c>
      <c r="G44" s="5">
        <f>'Recaudado ''18'!D174</f>
        <v>504667</v>
      </c>
      <c r="H44" s="5">
        <f t="shared" si="17"/>
        <v>-7122387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953817</v>
      </c>
      <c r="G45" s="5">
        <f>'Recaudado ''18'!D175</f>
        <v>953817</v>
      </c>
      <c r="H45" s="5">
        <f t="shared" si="17"/>
        <v>-6054838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546</v>
      </c>
      <c r="G46" s="5">
        <f>'Recaudado ''18'!D176</f>
        <v>546</v>
      </c>
      <c r="H46" s="5">
        <f t="shared" si="17"/>
        <v>546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133072</v>
      </c>
      <c r="G47" s="5">
        <f>'Recaudado ''18'!D177</f>
        <v>133072</v>
      </c>
      <c r="H47" s="5">
        <f t="shared" si="17"/>
        <v>-449647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4430</v>
      </c>
      <c r="G48" s="5">
        <f>'Recaudado ''18'!D178</f>
        <v>4430</v>
      </c>
      <c r="H48" s="5">
        <f t="shared" si="17"/>
        <v>-104590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11322</v>
      </c>
      <c r="G49" s="5">
        <f>'Recaudado ''18'!D179</f>
        <v>11322</v>
      </c>
      <c r="H49" s="5">
        <f t="shared" si="17"/>
        <v>-43020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1483231</v>
      </c>
      <c r="G50" s="5">
        <f>'Recaudado ''18'!D180</f>
        <v>1483231</v>
      </c>
      <c r="H50" s="5">
        <f t="shared" si="17"/>
        <v>-3160570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''18'!D181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1006942</v>
      </c>
      <c r="G52" s="5">
        <f>'Recaudado ''18'!D182</f>
        <v>1006942</v>
      </c>
      <c r="H52" s="5">
        <f t="shared" si="17"/>
        <v>-3995307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1281677</v>
      </c>
      <c r="G53" s="5">
        <f>'Recaudado ''18'!D183</f>
        <v>1281677</v>
      </c>
      <c r="H53" s="5">
        <f t="shared" si="17"/>
        <v>-7502417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76942</v>
      </c>
      <c r="G54" s="5">
        <f>'Recaudado ''18'!D184</f>
        <v>76942</v>
      </c>
      <c r="H54" s="5">
        <f t="shared" si="17"/>
        <v>-872720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0</v>
      </c>
      <c r="G55" s="5">
        <f>'Recaudado ''18'!D185</f>
        <v>0</v>
      </c>
      <c r="H55" s="5">
        <f t="shared" si="17"/>
        <v>0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''18'!D186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9176690</v>
      </c>
      <c r="G57" s="6">
        <f t="shared" si="18"/>
        <v>9176690</v>
      </c>
      <c r="H57" s="6">
        <f>SUM(H58:H60)</f>
        <v>-35937497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1279779</v>
      </c>
      <c r="G58" s="5">
        <f>'Recaudado ''18'!D188</f>
        <v>1279779</v>
      </c>
      <c r="H58" s="5">
        <f t="shared" ref="H58:H60" si="20">G58-C58</f>
        <v>-9424021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6590486</v>
      </c>
      <c r="G59" s="5">
        <f>'Recaudado ''18'!D189</f>
        <v>6590486</v>
      </c>
      <c r="H59" s="5">
        <f t="shared" si="20"/>
        <v>-19647516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1306425</v>
      </c>
      <c r="G60" s="5">
        <f>'Recaudado ''18'!D190</f>
        <v>1306425</v>
      </c>
      <c r="H60" s="5">
        <f t="shared" si="20"/>
        <v>-6865960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8813811.1699999999</v>
      </c>
      <c r="G62" s="29">
        <f t="shared" si="21"/>
        <v>8813811.1699999999</v>
      </c>
      <c r="H62" s="29">
        <f>SUM(H63,H69)</f>
        <v>-131977109.83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8813811.1699999999</v>
      </c>
      <c r="G63" s="27">
        <f t="shared" si="22"/>
        <v>8813811.1699999999</v>
      </c>
      <c r="H63" s="27">
        <f>SUM(H64:H68)</f>
        <v>-131977109.83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127707</v>
      </c>
      <c r="G64" s="5">
        <f>'Recaudado ''18'!D194</f>
        <v>127707</v>
      </c>
      <c r="H64" s="5">
        <f t="shared" ref="H64:H68" si="25">G64-C64</f>
        <v>-907235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''18'!D195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''18'!D196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7271675</v>
      </c>
      <c r="G67" s="5">
        <f>'Recaudado ''18'!D197</f>
        <v>7271675</v>
      </c>
      <c r="H67" s="5">
        <f t="shared" si="25"/>
        <v>-62178995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1414429.17</v>
      </c>
      <c r="G68" s="5">
        <f>'Recaudado ''18'!D198</f>
        <v>1414429.17</v>
      </c>
      <c r="H68" s="5">
        <f t="shared" si="25"/>
        <v>-68890879.829999998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''18'!D200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169091030.03</v>
      </c>
      <c r="G72" s="29">
        <f t="shared" si="30"/>
        <v>169091030.03</v>
      </c>
      <c r="H72" s="29">
        <f>SUM(H73,H80)</f>
        <v>-1231364100.97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169091030.03</v>
      </c>
      <c r="G73" s="27">
        <f t="shared" si="31"/>
        <v>169091030.03</v>
      </c>
      <c r="H73" s="27">
        <f>SUM(H74:H79)</f>
        <v>-1231364100.97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3021535</v>
      </c>
      <c r="G74" s="5">
        <f>'Recaudado ''18'!D204</f>
        <v>3021535</v>
      </c>
      <c r="H74" s="5">
        <f t="shared" ref="H74:H80" si="34">G74-C74</f>
        <v>-52580369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1757775</v>
      </c>
      <c r="G75" s="5">
        <f>'Recaudado ''18'!D205</f>
        <v>1757775</v>
      </c>
      <c r="H75" s="5">
        <f t="shared" si="34"/>
        <v>-5340949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49094098.920000002</v>
      </c>
      <c r="G76" s="5">
        <f>'Recaudado ''18'!D206</f>
        <v>49094098.920000002</v>
      </c>
      <c r="H76" s="5">
        <f t="shared" si="34"/>
        <v>-164714714.07999998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285778</v>
      </c>
      <c r="G77" s="5">
        <f>'Recaudado ''18'!D207</f>
        <v>285778</v>
      </c>
      <c r="H77" s="5">
        <f t="shared" si="34"/>
        <v>-1144187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40691877</v>
      </c>
      <c r="G78" s="5">
        <f>'Recaudado ''18'!D208</f>
        <v>40691877</v>
      </c>
      <c r="H78" s="5">
        <f t="shared" si="34"/>
        <v>-183723246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74239966.109999999</v>
      </c>
      <c r="G79" s="5">
        <f>'Recaudado ''18'!D209</f>
        <v>74239966.109999999</v>
      </c>
      <c r="H79" s="5">
        <f t="shared" si="34"/>
        <v>-823860635.88999999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2953855672.7699995</v>
      </c>
      <c r="G84" s="29">
        <f t="shared" si="36"/>
        <v>2953855672.7699995</v>
      </c>
      <c r="H84" s="29">
        <f>SUM(H85,H94,H111)</f>
        <v>-19492068832.230003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1921848589.53</v>
      </c>
      <c r="G85" s="27">
        <f t="shared" si="37"/>
        <v>1921848589.53</v>
      </c>
      <c r="H85" s="27">
        <f>SUM(H86:H93)</f>
        <v>-7625955907.4700003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1349810172</v>
      </c>
      <c r="G86" s="5">
        <f>'Recaudado ''18'!D216</f>
        <v>1349810172</v>
      </c>
      <c r="H86" s="5">
        <f t="shared" ref="H86:H93" si="40">G86-C86</f>
        <v>-6010441290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75276976</v>
      </c>
      <c r="G87" s="5">
        <f>'Recaudado ''18'!D217</f>
        <v>75276976</v>
      </c>
      <c r="H87" s="5">
        <f t="shared" si="40"/>
        <v>-352000195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74013260</v>
      </c>
      <c r="G88" s="5">
        <f>'Recaudado ''18'!D218</f>
        <v>74013260</v>
      </c>
      <c r="H88" s="5">
        <f t="shared" si="40"/>
        <v>-397797754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192470861.53</v>
      </c>
      <c r="G89" s="5">
        <f>'Recaudado ''18'!D219</f>
        <v>192470861.53</v>
      </c>
      <c r="H89" s="5">
        <f t="shared" si="40"/>
        <v>-198600446.47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8974890</v>
      </c>
      <c r="G90" s="5">
        <f>'Recaudado ''18'!D220</f>
        <v>8974890</v>
      </c>
      <c r="H90" s="5">
        <f t="shared" si="40"/>
        <v>-44874450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8805982</v>
      </c>
      <c r="G91" s="5">
        <f>'Recaudado ''18'!D221</f>
        <v>8805982</v>
      </c>
      <c r="H91" s="5">
        <f t="shared" si="40"/>
        <v>-53936566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56041997</v>
      </c>
      <c r="G92" s="5">
        <f>'Recaudado ''18'!D222</f>
        <v>56041997</v>
      </c>
      <c r="H92" s="5">
        <f t="shared" si="40"/>
        <v>-299748580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156454451</v>
      </c>
      <c r="G93" s="5">
        <f>'Recaudado ''18'!D223</f>
        <v>156454451</v>
      </c>
      <c r="H93" s="5">
        <f t="shared" si="40"/>
        <v>-268556626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835901430</v>
      </c>
      <c r="G94" s="6">
        <f t="shared" si="41"/>
        <v>835901430</v>
      </c>
      <c r="H94" s="6">
        <f>SUM(H95:H97,H100:H101,H106,H109:H110)</f>
        <v>-9203133506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24320482</v>
      </c>
      <c r="G95" s="5">
        <f>'Recaudado ''18'!D225</f>
        <v>24320482</v>
      </c>
      <c r="H95" s="5">
        <f t="shared" ref="H95:H96" si="44">G95-C95</f>
        <v>-5432176858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260581468</v>
      </c>
      <c r="G96" s="5">
        <f>'Recaudado ''18'!D226</f>
        <v>260581468</v>
      </c>
      <c r="H96" s="5">
        <f t="shared" si="44"/>
        <v>-1305301019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155576410</v>
      </c>
      <c r="G97" s="5">
        <f t="shared" si="45"/>
        <v>155576410</v>
      </c>
      <c r="H97" s="5">
        <f>SUM(H98:H99)</f>
        <v>-636707257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18858120</v>
      </c>
      <c r="G98" s="5">
        <f>'Recaudado ''18'!D228</f>
        <v>18858120</v>
      </c>
      <c r="H98" s="5">
        <f t="shared" ref="H98:H100" si="48">G98-C98</f>
        <v>-77178162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136718290</v>
      </c>
      <c r="G99" s="5">
        <f>'Recaudado ''18'!D229</f>
        <v>136718290</v>
      </c>
      <c r="H99" s="5">
        <f t="shared" si="48"/>
        <v>-559529095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165078416</v>
      </c>
      <c r="G100" s="5">
        <f>'Recaudado ''18'!D230</f>
        <v>165078416</v>
      </c>
      <c r="H100" s="5">
        <f t="shared" si="48"/>
        <v>-813649511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107130226</v>
      </c>
      <c r="G101" s="5">
        <f t="shared" si="49"/>
        <v>107130226</v>
      </c>
      <c r="H101" s="5">
        <f>SUM(H102:H105)</f>
        <v>-457414092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19819162</v>
      </c>
      <c r="G102" s="5">
        <f>'Recaudado ''18'!D232</f>
        <v>19819162</v>
      </c>
      <c r="H102" s="5">
        <f t="shared" ref="H102:H105" si="52">G102-C102</f>
        <v>-92218035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55001148</v>
      </c>
      <c r="G103" s="5">
        <f>'Recaudado ''18'!D233</f>
        <v>55001148</v>
      </c>
      <c r="H103" s="5">
        <f t="shared" si="52"/>
        <v>-263524968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1348334</v>
      </c>
      <c r="G104" s="5">
        <f>'Recaudado ''18'!D234</f>
        <v>1348334</v>
      </c>
      <c r="H104" s="5">
        <f t="shared" si="52"/>
        <v>-6374229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30961582</v>
      </c>
      <c r="G105" s="5">
        <f>'Recaudado ''18'!D235</f>
        <v>30961582</v>
      </c>
      <c r="H105" s="5">
        <f t="shared" si="52"/>
        <v>-95296860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26134912</v>
      </c>
      <c r="G106" s="5">
        <f t="shared" si="53"/>
        <v>26134912</v>
      </c>
      <c r="H106" s="5">
        <f>SUM(H107:H108)</f>
        <v>-117039692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17812781</v>
      </c>
      <c r="G107" s="5">
        <f>'Recaudado ''18'!D237</f>
        <v>17812781</v>
      </c>
      <c r="H107" s="5">
        <f t="shared" ref="H107:H110" si="56">G107-C107</f>
        <v>-80522859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8322131</v>
      </c>
      <c r="G108" s="5">
        <f>'Recaudado ''18'!D238</f>
        <v>8322131</v>
      </c>
      <c r="H108" s="5">
        <f t="shared" si="56"/>
        <v>-36516833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35166744</v>
      </c>
      <c r="G109" s="5">
        <f>'Recaudado ''18'!D239</f>
        <v>35166744</v>
      </c>
      <c r="H109" s="5">
        <f t="shared" si="56"/>
        <v>-142341586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61912772</v>
      </c>
      <c r="G110" s="5">
        <f>'Recaudado ''18'!D240</f>
        <v>61912772</v>
      </c>
      <c r="H110" s="5">
        <f t="shared" si="56"/>
        <v>-298503491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196105653.24000001</v>
      </c>
      <c r="G111" s="6">
        <f t="shared" si="57"/>
        <v>196105653.24000001</v>
      </c>
      <c r="H111" s="6">
        <f>SUM(H112:H114)</f>
        <v>-2662979418.7600002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157580653.24000001</v>
      </c>
      <c r="G112" s="5">
        <f>'Recaudado ''18'!D242</f>
        <v>157580653.24000001</v>
      </c>
      <c r="H112" s="5">
        <f t="shared" ref="H112:H116" si="60">G112-C112</f>
        <v>-2428849794.7600002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38525000</v>
      </c>
      <c r="G113" s="5">
        <f>'Recaudado ''18'!D243</f>
        <v>38525000</v>
      </c>
      <c r="H113" s="5">
        <f t="shared" si="60"/>
        <v>-234129624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''18'!D244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''18'!D250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4049838448.3299994</v>
      </c>
      <c r="G123" s="33">
        <f t="shared" si="66"/>
        <v>4049838448.3299994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-24365825706.670002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4049838448.3299994</v>
      </c>
      <c r="G128" s="29">
        <f t="shared" si="67"/>
        <v>4049838448.3299994</v>
      </c>
      <c r="H128" s="29">
        <f t="shared" si="67"/>
        <v>-24365825706.669998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638637806.36000001</v>
      </c>
      <c r="G129" s="14">
        <f t="shared" si="68"/>
        <v>638637806.36000001</v>
      </c>
      <c r="H129" s="14">
        <f t="shared" ref="H129" si="69">G129-C129</f>
        <v>-2580328857.6399999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279440128</v>
      </c>
      <c r="G131" s="5">
        <f t="shared" si="71"/>
        <v>279440128</v>
      </c>
      <c r="H131" s="5">
        <f>G131-C131</f>
        <v>-930086806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8813811.1699999999</v>
      </c>
      <c r="G132" s="5">
        <f t="shared" si="72"/>
        <v>8813811.1699999999</v>
      </c>
      <c r="H132" s="5">
        <f t="shared" ref="H132:H139" si="73">G132-C132</f>
        <v>-131977109.83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8813811.1699999999</v>
      </c>
      <c r="G133" s="5">
        <f t="shared" si="74"/>
        <v>8813811.1699999999</v>
      </c>
      <c r="H133" s="5">
        <f t="shared" si="73"/>
        <v>-131977109.83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169091030.03</v>
      </c>
      <c r="G135" s="5">
        <f t="shared" si="76"/>
        <v>169091030.03</v>
      </c>
      <c r="H135" s="5">
        <f t="shared" si="73"/>
        <v>-1231364100.97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169091030.03</v>
      </c>
      <c r="G136" s="5">
        <f t="shared" si="77"/>
        <v>169091030.03</v>
      </c>
      <c r="H136" s="5">
        <f t="shared" si="73"/>
        <v>-1231364100.97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2953855672.7699995</v>
      </c>
      <c r="G138" s="5">
        <f t="shared" si="79"/>
        <v>2953855672.7699995</v>
      </c>
      <c r="H138" s="5">
        <f t="shared" si="73"/>
        <v>-19492068832.23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4049838448.3299994</v>
      </c>
      <c r="G147" s="33">
        <f t="shared" si="84"/>
        <v>4049838448.3299994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-24365825706.669998</v>
      </c>
    </row>
    <row r="149" spans="2:8" ht="15" customHeight="1">
      <c r="B149" s="18" t="str">
        <f>'M-ENE'!B149</f>
        <v>Nota: Las cifras pueden presentar diferencias por redondeo. * Estimado anual.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149"/>
  <sheetViews>
    <sheetView showGridLines="0" zoomScale="85" zoomScaleNormal="85" workbookViewId="0">
      <pane ySplit="7" topLeftCell="A62" activePane="bottomLeft" state="frozen"/>
      <selection activeCell="C8" sqref="C8"/>
      <selection pane="bottomLeft" activeCell="C8" sqref="C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160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919440129.26999998</v>
      </c>
      <c r="G9" s="29">
        <f t="shared" si="0"/>
        <v>919440129.26999998</v>
      </c>
      <c r="H9" s="29">
        <f>SUM(H10,H12,H14,H20,H22)</f>
        <v>-2299526534.73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1587069</v>
      </c>
      <c r="G10" s="27">
        <f t="shared" si="1"/>
        <v>1587069</v>
      </c>
      <c r="H10" s="27">
        <f>H11</f>
        <v>-3562094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1587069</v>
      </c>
      <c r="G11" s="5">
        <f>'Recaudado ''18'!E141</f>
        <v>1587069</v>
      </c>
      <c r="H11" s="5">
        <f>G11-C11</f>
        <v>-3562094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45066345</v>
      </c>
      <c r="G12" s="6">
        <f t="shared" si="2"/>
        <v>45066345</v>
      </c>
      <c r="H12" s="6">
        <f>H13</f>
        <v>-29426697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45066345</v>
      </c>
      <c r="G13" s="5">
        <f>'Recaudado ''18'!E143</f>
        <v>45066345</v>
      </c>
      <c r="H13" s="5">
        <f>G13-C13</f>
        <v>-29426697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428611814.26999998</v>
      </c>
      <c r="G14" s="6">
        <f t="shared" si="3"/>
        <v>428611814.26999998</v>
      </c>
      <c r="H14" s="6">
        <f>SUM(H15:H19)</f>
        <v>-1134872648.73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6857980</v>
      </c>
      <c r="G15" s="5">
        <f>'Recaudado ''18'!E145</f>
        <v>6857980</v>
      </c>
      <c r="H15" s="5">
        <f t="shared" ref="H15:H19" si="6">G15-C15</f>
        <v>-16233820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388405152.26999998</v>
      </c>
      <c r="G16" s="5">
        <f>'Recaudado ''18'!E146</f>
        <v>388405152.26999998</v>
      </c>
      <c r="H16" s="5">
        <f t="shared" si="6"/>
        <v>-991377554.73000002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15885877</v>
      </c>
      <c r="G17" s="5">
        <f>'Recaudado ''18'!E147</f>
        <v>15885877</v>
      </c>
      <c r="H17" s="5">
        <f t="shared" si="6"/>
        <v>-72124698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5537185</v>
      </c>
      <c r="G18" s="5">
        <f>'Recaudado ''18'!E148</f>
        <v>5537185</v>
      </c>
      <c r="H18" s="5">
        <f t="shared" si="6"/>
        <v>-24808501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11925620</v>
      </c>
      <c r="G19" s="5">
        <f>'Recaudado ''18'!E149</f>
        <v>11925620</v>
      </c>
      <c r="H19" s="5">
        <f t="shared" si="6"/>
        <v>-30328075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433793258</v>
      </c>
      <c r="G20" s="6">
        <f t="shared" si="7"/>
        <v>433793258</v>
      </c>
      <c r="H20" s="6">
        <f>H21</f>
        <v>-1099029826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433793258</v>
      </c>
      <c r="G21" s="5">
        <f>'Recaudado ''18'!E151</f>
        <v>433793258</v>
      </c>
      <c r="H21" s="5">
        <f t="shared" ref="H21" si="8">G21-C21</f>
        <v>-1099029826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10381643</v>
      </c>
      <c r="G22" s="6">
        <f t="shared" si="9"/>
        <v>10381643</v>
      </c>
      <c r="H22" s="6">
        <f>SUM(H23:H25)</f>
        <v>-32635269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3895119</v>
      </c>
      <c r="G23" s="5">
        <f>'Recaudado ''18'!E153</f>
        <v>3895119</v>
      </c>
      <c r="H23" s="5">
        <f t="shared" ref="H23:H29" si="12">G23-C23</f>
        <v>-18018865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3238150</v>
      </c>
      <c r="G24" s="5">
        <f>'Recaudado ''18'!E154</f>
        <v>3238150</v>
      </c>
      <c r="H24" s="5">
        <f t="shared" si="12"/>
        <v>-5899946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3248374</v>
      </c>
      <c r="G25" s="5">
        <f>'Recaudado ''18'!E155</f>
        <v>3248374</v>
      </c>
      <c r="H25" s="5">
        <f t="shared" si="12"/>
        <v>-8716458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425178173</v>
      </c>
      <c r="G31" s="29">
        <f t="shared" si="13"/>
        <v>425178173</v>
      </c>
      <c r="H31" s="29">
        <f>SUM(H32,H57)</f>
        <v>-784348761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409378836</v>
      </c>
      <c r="G32" s="27">
        <f t="shared" si="14"/>
        <v>409378836</v>
      </c>
      <c r="H32" s="27">
        <f>SUM(H33:H56)</f>
        <v>-755033911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147957481</v>
      </c>
      <c r="G33" s="5">
        <f>'Recaudado ''18'!E163</f>
        <v>147957481</v>
      </c>
      <c r="H33" s="5">
        <f t="shared" ref="H33:H56" si="17">G33-C33</f>
        <v>-127588763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81482601</v>
      </c>
      <c r="G34" s="5">
        <f>'Recaudado ''18'!E164</f>
        <v>81482601</v>
      </c>
      <c r="H34" s="5">
        <f t="shared" si="17"/>
        <v>-99373414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1861180</v>
      </c>
      <c r="G35" s="5">
        <f>'Recaudado ''18'!E165</f>
        <v>1861180</v>
      </c>
      <c r="H35" s="5">
        <f t="shared" si="17"/>
        <v>-1782898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40595559</v>
      </c>
      <c r="G36" s="5">
        <f>'Recaudado ''18'!E166</f>
        <v>40595559</v>
      </c>
      <c r="H36" s="5">
        <f t="shared" si="17"/>
        <v>-40389519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2338293</v>
      </c>
      <c r="G37" s="5">
        <f>'Recaudado ''18'!E167</f>
        <v>2338293</v>
      </c>
      <c r="H37" s="5">
        <f t="shared" si="17"/>
        <v>-4589340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8486815</v>
      </c>
      <c r="G38" s="5">
        <f>'Recaudado ''18'!E168</f>
        <v>8486815</v>
      </c>
      <c r="H38" s="5">
        <f t="shared" si="17"/>
        <v>-26574247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237387</v>
      </c>
      <c r="G39" s="5">
        <f>'Recaudado ''18'!E169</f>
        <v>237387</v>
      </c>
      <c r="H39" s="5">
        <f t="shared" si="17"/>
        <v>-727192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2363533</v>
      </c>
      <c r="G40" s="5">
        <f>'Recaudado ''18'!E170</f>
        <v>2363533</v>
      </c>
      <c r="H40" s="5">
        <f t="shared" si="17"/>
        <v>-4761999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3196</v>
      </c>
      <c r="G41" s="5">
        <f>'Recaudado ''18'!E171</f>
        <v>3196</v>
      </c>
      <c r="H41" s="5">
        <f t="shared" si="17"/>
        <v>-62304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113065013</v>
      </c>
      <c r="G42" s="5">
        <f>'Recaudado ''18'!E172</f>
        <v>113065013</v>
      </c>
      <c r="H42" s="5">
        <f t="shared" si="17"/>
        <v>-412777456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1805581</v>
      </c>
      <c r="G43" s="5">
        <f>'Recaudado ''18'!E173</f>
        <v>1805581</v>
      </c>
      <c r="H43" s="5">
        <f t="shared" si="17"/>
        <v>-10827380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770363</v>
      </c>
      <c r="G44" s="5">
        <f>'Recaudado ''18'!E174</f>
        <v>770363</v>
      </c>
      <c r="H44" s="5">
        <f t="shared" si="17"/>
        <v>-6856691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1531243</v>
      </c>
      <c r="G45" s="5">
        <f>'Recaudado ''18'!E175</f>
        <v>1531243</v>
      </c>
      <c r="H45" s="5">
        <f t="shared" si="17"/>
        <v>-5477412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929</v>
      </c>
      <c r="G46" s="5">
        <f>'Recaudado ''18'!E176</f>
        <v>929</v>
      </c>
      <c r="H46" s="5">
        <f t="shared" si="17"/>
        <v>929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238658</v>
      </c>
      <c r="G47" s="5">
        <f>'Recaudado ''18'!E177</f>
        <v>238658</v>
      </c>
      <c r="H47" s="5">
        <f t="shared" si="17"/>
        <v>-344061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5276</v>
      </c>
      <c r="G48" s="5">
        <f>'Recaudado ''18'!E178</f>
        <v>5276</v>
      </c>
      <c r="H48" s="5">
        <f t="shared" si="17"/>
        <v>-103744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13337</v>
      </c>
      <c r="G49" s="5">
        <f>'Recaudado ''18'!E179</f>
        <v>13337</v>
      </c>
      <c r="H49" s="5">
        <f t="shared" si="17"/>
        <v>-41005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1797180</v>
      </c>
      <c r="G50" s="5">
        <f>'Recaudado ''18'!E180</f>
        <v>1797180</v>
      </c>
      <c r="H50" s="5">
        <f t="shared" si="17"/>
        <v>-2846621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''18'!E181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1230138</v>
      </c>
      <c r="G52" s="5">
        <f>'Recaudado ''18'!E182</f>
        <v>1230138</v>
      </c>
      <c r="H52" s="5">
        <f t="shared" si="17"/>
        <v>-3772111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3487383</v>
      </c>
      <c r="G53" s="5">
        <f>'Recaudado ''18'!E183</f>
        <v>3487383</v>
      </c>
      <c r="H53" s="5">
        <f t="shared" si="17"/>
        <v>-5296711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107690</v>
      </c>
      <c r="G54" s="5">
        <f>'Recaudado ''18'!E184</f>
        <v>107690</v>
      </c>
      <c r="H54" s="5">
        <f t="shared" si="17"/>
        <v>-841972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0</v>
      </c>
      <c r="G55" s="5">
        <f>'Recaudado ''18'!E185</f>
        <v>0</v>
      </c>
      <c r="H55" s="5">
        <f t="shared" si="17"/>
        <v>0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''18'!E186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15799337</v>
      </c>
      <c r="G57" s="6">
        <f t="shared" si="18"/>
        <v>15799337</v>
      </c>
      <c r="H57" s="6">
        <f>SUM(H58:H60)</f>
        <v>-29314850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1933662</v>
      </c>
      <c r="G58" s="5">
        <f>'Recaudado ''18'!E188</f>
        <v>1933662</v>
      </c>
      <c r="H58" s="5">
        <f t="shared" ref="H58:H60" si="20">G58-C58</f>
        <v>-8770138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11699571</v>
      </c>
      <c r="G59" s="5">
        <f>'Recaudado ''18'!E189</f>
        <v>11699571</v>
      </c>
      <c r="H59" s="5">
        <f t="shared" si="20"/>
        <v>-14538431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2166104</v>
      </c>
      <c r="G60" s="5">
        <f>'Recaudado ''18'!E190</f>
        <v>2166104</v>
      </c>
      <c r="H60" s="5">
        <f t="shared" si="20"/>
        <v>-6006281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16655190.24</v>
      </c>
      <c r="G62" s="29">
        <f t="shared" si="21"/>
        <v>16655190.24</v>
      </c>
      <c r="H62" s="29">
        <f>SUM(H63,H69)</f>
        <v>-124135730.75999999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16655190.24</v>
      </c>
      <c r="G63" s="27">
        <f t="shared" si="22"/>
        <v>16655190.24</v>
      </c>
      <c r="H63" s="27">
        <f>SUM(H64:H68)</f>
        <v>-124135730.75999999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191220</v>
      </c>
      <c r="G64" s="5">
        <f>'Recaudado ''18'!E194</f>
        <v>191220</v>
      </c>
      <c r="H64" s="5">
        <f t="shared" ref="H64:H68" si="25">G64-C64</f>
        <v>-843722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''18'!E195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''18'!E196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10862312</v>
      </c>
      <c r="G67" s="5">
        <f>'Recaudado ''18'!E197</f>
        <v>10862312</v>
      </c>
      <c r="H67" s="5">
        <f t="shared" si="25"/>
        <v>-58588358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5601658.2400000002</v>
      </c>
      <c r="G68" s="5">
        <f>'Recaudado ''18'!E198</f>
        <v>5601658.2400000002</v>
      </c>
      <c r="H68" s="5">
        <f t="shared" si="25"/>
        <v>-64703650.759999998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''18'!E200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274100271.71000004</v>
      </c>
      <c r="G72" s="29">
        <f t="shared" si="30"/>
        <v>274100271.71000004</v>
      </c>
      <c r="H72" s="29">
        <f>SUM(H73,H80)</f>
        <v>-1126354859.29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274100271.71000004</v>
      </c>
      <c r="G73" s="27">
        <f t="shared" si="31"/>
        <v>274100271.71000004</v>
      </c>
      <c r="H73" s="27">
        <f>SUM(H74:H79)</f>
        <v>-1126354859.29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4751748</v>
      </c>
      <c r="G74" s="5">
        <f>'Recaudado ''18'!E204</f>
        <v>4751748</v>
      </c>
      <c r="H74" s="5">
        <f t="shared" ref="H74:H80" si="34">G74-C74</f>
        <v>-50850156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2626400</v>
      </c>
      <c r="G75" s="5">
        <f>'Recaudado ''18'!E205</f>
        <v>2626400</v>
      </c>
      <c r="H75" s="5">
        <f t="shared" si="34"/>
        <v>-4472324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66180567.400000006</v>
      </c>
      <c r="G76" s="5">
        <f>'Recaudado ''18'!E206</f>
        <v>66180567.400000006</v>
      </c>
      <c r="H76" s="5">
        <f t="shared" si="34"/>
        <v>-147628245.59999999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351555</v>
      </c>
      <c r="G77" s="5">
        <f>'Recaudado ''18'!E207</f>
        <v>351555</v>
      </c>
      <c r="H77" s="5">
        <f t="shared" si="34"/>
        <v>-1078410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55934732.200000003</v>
      </c>
      <c r="G78" s="5">
        <f>'Recaudado ''18'!E208</f>
        <v>55934732.200000003</v>
      </c>
      <c r="H78" s="5">
        <f t="shared" si="34"/>
        <v>-168480390.80000001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144255269.11000001</v>
      </c>
      <c r="G79" s="5">
        <f>'Recaudado ''18'!E209</f>
        <v>144255269.11000001</v>
      </c>
      <c r="H79" s="5">
        <f t="shared" si="34"/>
        <v>-753845332.88999999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4781510698.8299999</v>
      </c>
      <c r="G84" s="29">
        <f t="shared" si="36"/>
        <v>4781510698.8299999</v>
      </c>
      <c r="H84" s="29">
        <f>SUM(H85,H94,H111)</f>
        <v>-17664413806.169998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2611027773</v>
      </c>
      <c r="G85" s="27">
        <f t="shared" si="37"/>
        <v>2611027773</v>
      </c>
      <c r="H85" s="27">
        <f>SUM(H86:H93)</f>
        <v>-6936776724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1992302687</v>
      </c>
      <c r="G86" s="5">
        <f>'Recaudado ''18'!E216</f>
        <v>1992302687</v>
      </c>
      <c r="H86" s="5">
        <f t="shared" ref="H86:H93" si="40">G86-C86</f>
        <v>-5367948775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110617419</v>
      </c>
      <c r="G87" s="5">
        <f>'Recaudado ''18'!E217</f>
        <v>110617419</v>
      </c>
      <c r="H87" s="5">
        <f t="shared" si="40"/>
        <v>-316659752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95823785</v>
      </c>
      <c r="G88" s="5">
        <f>'Recaudado ''18'!E218</f>
        <v>95823785</v>
      </c>
      <c r="H88" s="5">
        <f t="shared" si="40"/>
        <v>-375987229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58152145</v>
      </c>
      <c r="G89" s="5">
        <f>'Recaudado ''18'!E219</f>
        <v>58152145</v>
      </c>
      <c r="H89" s="5">
        <f t="shared" si="40"/>
        <v>-332919163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13462335</v>
      </c>
      <c r="G90" s="5">
        <f>'Recaudado ''18'!E220</f>
        <v>13462335</v>
      </c>
      <c r="H90" s="5">
        <f t="shared" si="40"/>
        <v>-40387005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14272126</v>
      </c>
      <c r="G91" s="5">
        <f>'Recaudado ''18'!E221</f>
        <v>14272126</v>
      </c>
      <c r="H91" s="5">
        <f t="shared" si="40"/>
        <v>-48470422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86419938</v>
      </c>
      <c r="G92" s="5">
        <f>'Recaudado ''18'!E222</f>
        <v>86419938</v>
      </c>
      <c r="H92" s="5">
        <f t="shared" si="40"/>
        <v>-269370639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239977338</v>
      </c>
      <c r="G93" s="5">
        <f>'Recaudado ''18'!E223</f>
        <v>239977338</v>
      </c>
      <c r="H93" s="5">
        <f t="shared" si="40"/>
        <v>-185033739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1672317216.8399999</v>
      </c>
      <c r="G94" s="6">
        <f t="shared" si="41"/>
        <v>1672317216.8399999</v>
      </c>
      <c r="H94" s="6">
        <f>SUM(H95:H97,H100:H101,H106,H109:H110)</f>
        <v>-8366717719.1599998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433883662.83999997</v>
      </c>
      <c r="G95" s="5">
        <f>'Recaudado ''18'!E225</f>
        <v>433883662.83999997</v>
      </c>
      <c r="H95" s="5">
        <f t="shared" ref="H95:H96" si="44">G95-C95</f>
        <v>-5022613677.1599998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413884623</v>
      </c>
      <c r="G96" s="5">
        <f>'Recaudado ''18'!E226</f>
        <v>413884623</v>
      </c>
      <c r="H96" s="5">
        <f t="shared" si="44"/>
        <v>-1151997864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233364615</v>
      </c>
      <c r="G97" s="5">
        <f t="shared" si="45"/>
        <v>233364615</v>
      </c>
      <c r="H97" s="5">
        <f>SUM(H98:H99)</f>
        <v>-558919052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28287180</v>
      </c>
      <c r="G98" s="5">
        <f>'Recaudado ''18'!E228</f>
        <v>28287180</v>
      </c>
      <c r="H98" s="5">
        <f t="shared" ref="H98:H100" si="48">G98-C98</f>
        <v>-67749102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205077435</v>
      </c>
      <c r="G99" s="5">
        <f>'Recaudado ''18'!E229</f>
        <v>205077435</v>
      </c>
      <c r="H99" s="5">
        <f t="shared" si="48"/>
        <v>-491169950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247617624</v>
      </c>
      <c r="G100" s="5">
        <f>'Recaudado ''18'!E230</f>
        <v>247617624</v>
      </c>
      <c r="H100" s="5">
        <f t="shared" si="48"/>
        <v>-731110303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160695339</v>
      </c>
      <c r="G101" s="5">
        <f t="shared" si="49"/>
        <v>160695339</v>
      </c>
      <c r="H101" s="5">
        <f>SUM(H102:H105)</f>
        <v>-403848979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29728743</v>
      </c>
      <c r="G102" s="5">
        <f>'Recaudado ''18'!E232</f>
        <v>29728743</v>
      </c>
      <c r="H102" s="5">
        <f t="shared" ref="H102:H105" si="52">G102-C102</f>
        <v>-82308454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82501722</v>
      </c>
      <c r="G103" s="5">
        <f>'Recaudado ''18'!E233</f>
        <v>82501722</v>
      </c>
      <c r="H103" s="5">
        <f t="shared" si="52"/>
        <v>-236024394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2022501</v>
      </c>
      <c r="G104" s="5">
        <f>'Recaudado ''18'!E234</f>
        <v>2022501</v>
      </c>
      <c r="H104" s="5">
        <f t="shared" si="52"/>
        <v>-5700062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46442373</v>
      </c>
      <c r="G105" s="5">
        <f>'Recaudado ''18'!E235</f>
        <v>46442373</v>
      </c>
      <c r="H105" s="5">
        <f t="shared" si="52"/>
        <v>-79816069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37297888</v>
      </c>
      <c r="G106" s="5">
        <f t="shared" si="53"/>
        <v>37297888</v>
      </c>
      <c r="H106" s="5">
        <f>SUM(H107:H108)</f>
        <v>-105876716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25152359</v>
      </c>
      <c r="G107" s="5">
        <f>'Recaudado ''18'!E237</f>
        <v>25152359</v>
      </c>
      <c r="H107" s="5">
        <f t="shared" ref="H107:H110" si="56">G107-C107</f>
        <v>-73183281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12145529</v>
      </c>
      <c r="G108" s="5">
        <f>'Recaudado ''18'!E238</f>
        <v>12145529</v>
      </c>
      <c r="H108" s="5">
        <f t="shared" si="56"/>
        <v>-32693435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52704307</v>
      </c>
      <c r="G109" s="5">
        <f>'Recaudado ''18'!E239</f>
        <v>52704307</v>
      </c>
      <c r="H109" s="5">
        <f t="shared" si="56"/>
        <v>-124804023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92869158</v>
      </c>
      <c r="G110" s="5">
        <f>'Recaudado ''18'!E240</f>
        <v>92869158</v>
      </c>
      <c r="H110" s="5">
        <f t="shared" si="56"/>
        <v>-267547105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498165708.99000001</v>
      </c>
      <c r="G111" s="6">
        <f t="shared" si="57"/>
        <v>498165708.99000001</v>
      </c>
      <c r="H111" s="6">
        <f>SUM(H112:H114)</f>
        <v>-2360919363.0100002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419803708.99000001</v>
      </c>
      <c r="G112" s="5">
        <f>'Recaudado ''18'!E242</f>
        <v>419803708.99000001</v>
      </c>
      <c r="H112" s="5">
        <f t="shared" ref="H112:H116" si="60">G112-C112</f>
        <v>-2166626739.0100002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78362000</v>
      </c>
      <c r="G113" s="5">
        <f>'Recaudado ''18'!E243</f>
        <v>78362000</v>
      </c>
      <c r="H113" s="5">
        <f t="shared" si="60"/>
        <v>-194292624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''18'!E244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''18'!E250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6416884463.0500002</v>
      </c>
      <c r="G123" s="33">
        <f t="shared" si="66"/>
        <v>6416884463.0500002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-21998779691.949997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6416884463.0500002</v>
      </c>
      <c r="G128" s="29">
        <f t="shared" si="67"/>
        <v>6416884463.0500002</v>
      </c>
      <c r="H128" s="29">
        <f t="shared" si="67"/>
        <v>-21998779691.949997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919440129.26999998</v>
      </c>
      <c r="G129" s="14">
        <f t="shared" si="68"/>
        <v>919440129.26999998</v>
      </c>
      <c r="H129" s="14">
        <f t="shared" ref="H129" si="69">G129-C129</f>
        <v>-2299526534.73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425178173</v>
      </c>
      <c r="G131" s="5">
        <f t="shared" si="71"/>
        <v>425178173</v>
      </c>
      <c r="H131" s="5">
        <f>G131-C131</f>
        <v>-784348761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16655190.24</v>
      </c>
      <c r="G132" s="5">
        <f t="shared" si="72"/>
        <v>16655190.24</v>
      </c>
      <c r="H132" s="5">
        <f t="shared" ref="H132:H139" si="73">G132-C132</f>
        <v>-124135730.76000001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16655190.24</v>
      </c>
      <c r="G133" s="5">
        <f t="shared" si="74"/>
        <v>16655190.24</v>
      </c>
      <c r="H133" s="5">
        <f t="shared" si="73"/>
        <v>-124135730.76000001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274100271.71000004</v>
      </c>
      <c r="G135" s="5">
        <f t="shared" si="76"/>
        <v>274100271.71000004</v>
      </c>
      <c r="H135" s="5">
        <f t="shared" si="73"/>
        <v>-1126354859.29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274100271.71000004</v>
      </c>
      <c r="G136" s="5">
        <f t="shared" si="77"/>
        <v>274100271.71000004</v>
      </c>
      <c r="H136" s="5">
        <f t="shared" si="73"/>
        <v>-1126354859.29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4781510698.8299999</v>
      </c>
      <c r="G138" s="5">
        <f t="shared" si="79"/>
        <v>4781510698.8299999</v>
      </c>
      <c r="H138" s="5">
        <f t="shared" si="73"/>
        <v>-17664413806.169998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6416884463.0500002</v>
      </c>
      <c r="G147" s="33">
        <f t="shared" si="84"/>
        <v>6416884463.0500002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-21998779691.949997</v>
      </c>
    </row>
    <row r="149" spans="2:8" ht="15" customHeight="1">
      <c r="B149" s="18" t="str">
        <f>'M-ENE'!B149</f>
        <v>Nota: Las cifras pueden presentar diferencias por redondeo. * Estimado anual.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9"/>
  <sheetViews>
    <sheetView showGridLines="0" zoomScale="85" zoomScaleNormal="85" workbookViewId="0">
      <pane ySplit="7" topLeftCell="A113" activePane="bottomLeft" state="frozen"/>
      <selection activeCell="C8" sqref="C8"/>
      <selection pane="bottomLeft" activeCell="C8" sqref="C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159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1223339213.27</v>
      </c>
      <c r="G9" s="29">
        <f t="shared" si="0"/>
        <v>1223339213.27</v>
      </c>
      <c r="H9" s="29">
        <f>SUM(H10,H12,H14,H20,H22)</f>
        <v>-1995627450.73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1675714</v>
      </c>
      <c r="G10" s="27">
        <f t="shared" si="1"/>
        <v>1675714</v>
      </c>
      <c r="H10" s="27">
        <f>H11</f>
        <v>-3473449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1675714</v>
      </c>
      <c r="G11" s="5">
        <f>'Recaudado ''18'!F141</f>
        <v>1675714</v>
      </c>
      <c r="H11" s="5">
        <f>G11-C11</f>
        <v>-3473449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52113760</v>
      </c>
      <c r="G12" s="6">
        <f t="shared" si="2"/>
        <v>52113760</v>
      </c>
      <c r="H12" s="6">
        <f>H13</f>
        <v>-22379282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52113760</v>
      </c>
      <c r="G13" s="5">
        <f>'Recaudado ''18'!F143</f>
        <v>52113760</v>
      </c>
      <c r="H13" s="5">
        <f>G13-C13</f>
        <v>-22379282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586393098.26999998</v>
      </c>
      <c r="G14" s="6">
        <f t="shared" si="3"/>
        <v>586393098.26999998</v>
      </c>
      <c r="H14" s="6">
        <f>SUM(H15:H19)</f>
        <v>-977091364.73000002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8946748</v>
      </c>
      <c r="G15" s="5">
        <f>'Recaudado ''18'!F145</f>
        <v>8946748</v>
      </c>
      <c r="H15" s="5">
        <f t="shared" ref="H15:H19" si="6">G15-C15</f>
        <v>-14145052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532010283.26999998</v>
      </c>
      <c r="G16" s="5">
        <f>'Recaudado ''18'!F146</f>
        <v>532010283.26999998</v>
      </c>
      <c r="H16" s="5">
        <f t="shared" si="6"/>
        <v>-847772423.73000002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21102256</v>
      </c>
      <c r="G17" s="5">
        <f>'Recaudado ''18'!F147</f>
        <v>21102256</v>
      </c>
      <c r="H17" s="5">
        <f t="shared" si="6"/>
        <v>-66908319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8184874</v>
      </c>
      <c r="G18" s="5">
        <f>'Recaudado ''18'!F148</f>
        <v>8184874</v>
      </c>
      <c r="H18" s="5">
        <f t="shared" si="6"/>
        <v>-22160812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16148937</v>
      </c>
      <c r="G19" s="5">
        <f>'Recaudado ''18'!F149</f>
        <v>16148937</v>
      </c>
      <c r="H19" s="5">
        <f t="shared" si="6"/>
        <v>-26104758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568069122</v>
      </c>
      <c r="G20" s="6">
        <f t="shared" si="7"/>
        <v>568069122</v>
      </c>
      <c r="H20" s="6">
        <f>H21</f>
        <v>-964753962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568069122</v>
      </c>
      <c r="G21" s="5">
        <f>'Recaudado ''18'!F151</f>
        <v>568069122</v>
      </c>
      <c r="H21" s="5">
        <f t="shared" ref="H21" si="8">G21-C21</f>
        <v>-964753962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15087519</v>
      </c>
      <c r="G22" s="6">
        <f t="shared" si="9"/>
        <v>15087519</v>
      </c>
      <c r="H22" s="6">
        <f>SUM(H23:H25)</f>
        <v>-27929393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5235859</v>
      </c>
      <c r="G23" s="5">
        <f>'Recaudado ''18'!F153</f>
        <v>5235859</v>
      </c>
      <c r="H23" s="5">
        <f t="shared" ref="H23:H29" si="12">G23-C23</f>
        <v>-16678125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4899498</v>
      </c>
      <c r="G24" s="5">
        <f>'Recaudado ''18'!F154</f>
        <v>4899498</v>
      </c>
      <c r="H24" s="5">
        <f t="shared" si="12"/>
        <v>-4238598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4952162</v>
      </c>
      <c r="G25" s="5">
        <f>'Recaudado ''18'!F155</f>
        <v>4952162</v>
      </c>
      <c r="H25" s="5">
        <f t="shared" si="12"/>
        <v>-7012670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545832420.31999993</v>
      </c>
      <c r="G31" s="29">
        <f t="shared" si="13"/>
        <v>545832420.31999993</v>
      </c>
      <c r="H31" s="29">
        <f>SUM(H32,H57)</f>
        <v>-663694513.67999995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521574695.31999999</v>
      </c>
      <c r="G32" s="27">
        <f t="shared" si="14"/>
        <v>521574695.31999999</v>
      </c>
      <c r="H32" s="27">
        <f>SUM(H33:H56)</f>
        <v>-642838051.67999995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161062384</v>
      </c>
      <c r="G33" s="5">
        <f>'Recaudado ''18'!F163</f>
        <v>161062384</v>
      </c>
      <c r="H33" s="5">
        <f t="shared" ref="H33:H56" si="17">G33-C33</f>
        <v>-114483860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102355119</v>
      </c>
      <c r="G34" s="5">
        <f>'Recaudado ''18'!F164</f>
        <v>102355119</v>
      </c>
      <c r="H34" s="5">
        <f t="shared" si="17"/>
        <v>-78500896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2215326</v>
      </c>
      <c r="G35" s="5">
        <f>'Recaudado ''18'!F165</f>
        <v>2215326</v>
      </c>
      <c r="H35" s="5">
        <f t="shared" si="17"/>
        <v>-1428752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52280670</v>
      </c>
      <c r="G36" s="5">
        <f>'Recaudado ''18'!F166</f>
        <v>52280670</v>
      </c>
      <c r="H36" s="5">
        <f t="shared" si="17"/>
        <v>-28704408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3029087</v>
      </c>
      <c r="G37" s="5">
        <f>'Recaudado ''18'!F167</f>
        <v>3029087</v>
      </c>
      <c r="H37" s="5">
        <f t="shared" si="17"/>
        <v>-3898546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11735709</v>
      </c>
      <c r="G38" s="5">
        <f>'Recaudado ''18'!F168</f>
        <v>11735709</v>
      </c>
      <c r="H38" s="5">
        <f t="shared" si="17"/>
        <v>-23325353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309883</v>
      </c>
      <c r="G39" s="5">
        <f>'Recaudado ''18'!F169</f>
        <v>309883</v>
      </c>
      <c r="H39" s="5">
        <f t="shared" si="17"/>
        <v>-654696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3200466</v>
      </c>
      <c r="G40" s="5">
        <f>'Recaudado ''18'!F170</f>
        <v>3200466</v>
      </c>
      <c r="H40" s="5">
        <f t="shared" si="17"/>
        <v>-3925066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4308</v>
      </c>
      <c r="G41" s="5">
        <f>'Recaudado ''18'!F171</f>
        <v>4308</v>
      </c>
      <c r="H41" s="5">
        <f t="shared" si="17"/>
        <v>-61192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171533770</v>
      </c>
      <c r="G42" s="5">
        <f>'Recaudado ''18'!F172</f>
        <v>171533770</v>
      </c>
      <c r="H42" s="5">
        <f t="shared" si="17"/>
        <v>-354308699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2791736</v>
      </c>
      <c r="G43" s="5">
        <f>'Recaudado ''18'!F173</f>
        <v>2791736</v>
      </c>
      <c r="H43" s="5">
        <f t="shared" si="17"/>
        <v>-9841225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1073709</v>
      </c>
      <c r="G44" s="5">
        <f>'Recaudado ''18'!F174</f>
        <v>1073709</v>
      </c>
      <c r="H44" s="5">
        <f t="shared" si="17"/>
        <v>-6553345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1966556</v>
      </c>
      <c r="G45" s="5">
        <f>'Recaudado ''18'!F175</f>
        <v>1966556</v>
      </c>
      <c r="H45" s="5">
        <f t="shared" si="17"/>
        <v>-5042099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1987</v>
      </c>
      <c r="G46" s="5">
        <f>'Recaudado ''18'!F176</f>
        <v>1987</v>
      </c>
      <c r="H46" s="5">
        <f t="shared" si="17"/>
        <v>1987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313616</v>
      </c>
      <c r="G47" s="5">
        <f>'Recaudado ''18'!F177</f>
        <v>313616</v>
      </c>
      <c r="H47" s="5">
        <f t="shared" si="17"/>
        <v>-269103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8625</v>
      </c>
      <c r="G48" s="5">
        <f>'Recaudado ''18'!F178</f>
        <v>8625</v>
      </c>
      <c r="H48" s="5">
        <f t="shared" si="17"/>
        <v>-100395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13337</v>
      </c>
      <c r="G49" s="5">
        <f>'Recaudado ''18'!F179</f>
        <v>13337</v>
      </c>
      <c r="H49" s="5">
        <f t="shared" si="17"/>
        <v>-41005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1990727</v>
      </c>
      <c r="G50" s="5">
        <f>'Recaudado ''18'!F180</f>
        <v>1990727</v>
      </c>
      <c r="H50" s="5">
        <f t="shared" si="17"/>
        <v>-2653074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''18'!F181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1485510</v>
      </c>
      <c r="G52" s="5">
        <f>'Recaudado ''18'!F182</f>
        <v>1485510</v>
      </c>
      <c r="H52" s="5">
        <f t="shared" si="17"/>
        <v>-3516739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4310418</v>
      </c>
      <c r="G53" s="5">
        <f>'Recaudado ''18'!F183</f>
        <v>4310418</v>
      </c>
      <c r="H53" s="5">
        <f t="shared" si="17"/>
        <v>-4473676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150834</v>
      </c>
      <c r="G54" s="5">
        <f>'Recaudado ''18'!F184</f>
        <v>150834</v>
      </c>
      <c r="H54" s="5">
        <f t="shared" si="17"/>
        <v>-798828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-259081.68</v>
      </c>
      <c r="G55" s="5">
        <f>'Recaudado ''18'!F185</f>
        <v>-259081.68</v>
      </c>
      <c r="H55" s="5">
        <f t="shared" si="17"/>
        <v>-259081.68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''18'!F186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24257725</v>
      </c>
      <c r="G57" s="6">
        <f t="shared" si="18"/>
        <v>24257725</v>
      </c>
      <c r="H57" s="6">
        <f>SUM(H58:H60)</f>
        <v>-20856462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2774521</v>
      </c>
      <c r="G58" s="5">
        <f>'Recaudado ''18'!F188</f>
        <v>2774521</v>
      </c>
      <c r="H58" s="5">
        <f t="shared" ref="H58:H60" si="20">G58-C58</f>
        <v>-7929279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18122210</v>
      </c>
      <c r="G59" s="5">
        <f>'Recaudado ''18'!F189</f>
        <v>18122210</v>
      </c>
      <c r="H59" s="5">
        <f t="shared" si="20"/>
        <v>-8115792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3360994</v>
      </c>
      <c r="G60" s="5">
        <f>'Recaudado ''18'!F190</f>
        <v>3360994</v>
      </c>
      <c r="H60" s="5">
        <f t="shared" si="20"/>
        <v>-4811391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30552379.109999999</v>
      </c>
      <c r="G62" s="29">
        <f t="shared" si="21"/>
        <v>30552379.109999999</v>
      </c>
      <c r="H62" s="29">
        <f>SUM(H63,H69)</f>
        <v>-110238541.89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30552379.109999999</v>
      </c>
      <c r="G63" s="27">
        <f t="shared" si="22"/>
        <v>30552379.109999999</v>
      </c>
      <c r="H63" s="27">
        <f>SUM(H64:H68)</f>
        <v>-110238541.89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4268474.7200000007</v>
      </c>
      <c r="G64" s="5">
        <f>'Recaudado ''18'!F194</f>
        <v>4268474.7200000007</v>
      </c>
      <c r="H64" s="5">
        <f t="shared" ref="H64:H68" si="25">G64-C64</f>
        <v>3233532.7200000007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''18'!F195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''18'!F196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15418768</v>
      </c>
      <c r="G67" s="5">
        <f>'Recaudado ''18'!F197</f>
        <v>15418768</v>
      </c>
      <c r="H67" s="5">
        <f t="shared" si="25"/>
        <v>-54031902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10865136.390000001</v>
      </c>
      <c r="G68" s="5">
        <f>'Recaudado ''18'!F198</f>
        <v>10865136.390000001</v>
      </c>
      <c r="H68" s="5">
        <f t="shared" si="25"/>
        <v>-59440172.609999999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''18'!F200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396855651.00999999</v>
      </c>
      <c r="G72" s="29">
        <f t="shared" si="30"/>
        <v>396855651.00999999</v>
      </c>
      <c r="H72" s="29">
        <f>SUM(H73,H80)</f>
        <v>-1003599479.99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396855651.00999999</v>
      </c>
      <c r="G73" s="27">
        <f t="shared" si="31"/>
        <v>396855651.00999999</v>
      </c>
      <c r="H73" s="27">
        <f>SUM(H74:H79)</f>
        <v>-1003599479.99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5460838.0099999998</v>
      </c>
      <c r="G74" s="5">
        <f>'Recaudado ''18'!F204</f>
        <v>5460838.0099999998</v>
      </c>
      <c r="H74" s="5">
        <f t="shared" ref="H74:H80" si="34">G74-C74</f>
        <v>-50141065.990000002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4018000</v>
      </c>
      <c r="G75" s="5">
        <f>'Recaudado ''18'!F205</f>
        <v>4018000</v>
      </c>
      <c r="H75" s="5">
        <f t="shared" si="34"/>
        <v>-3080724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88737236.140000001</v>
      </c>
      <c r="G76" s="5">
        <f>'Recaudado ''18'!F206</f>
        <v>88737236.140000001</v>
      </c>
      <c r="H76" s="5">
        <f t="shared" si="34"/>
        <v>-125071576.86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439967</v>
      </c>
      <c r="G77" s="5">
        <f>'Recaudado ''18'!F207</f>
        <v>439967</v>
      </c>
      <c r="H77" s="5">
        <f t="shared" si="34"/>
        <v>-989998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70502561</v>
      </c>
      <c r="G78" s="5">
        <f>'Recaudado ''18'!F208</f>
        <v>70502561</v>
      </c>
      <c r="H78" s="5">
        <f t="shared" si="34"/>
        <v>-153912562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227697048.86000001</v>
      </c>
      <c r="G79" s="5">
        <f>'Recaudado ''18'!F209</f>
        <v>227697048.86000001</v>
      </c>
      <c r="H79" s="5">
        <f t="shared" si="34"/>
        <v>-670403553.13999999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7539569900</v>
      </c>
      <c r="G84" s="29">
        <f t="shared" si="36"/>
        <v>7539569900</v>
      </c>
      <c r="H84" s="29">
        <f>SUM(H85,H94,H111)</f>
        <v>-14906354605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3615521284</v>
      </c>
      <c r="G85" s="27">
        <f t="shared" si="37"/>
        <v>3615521284</v>
      </c>
      <c r="H85" s="27">
        <f>SUM(H86:H93)</f>
        <v>-5932283213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2650184392</v>
      </c>
      <c r="G86" s="5">
        <f>'Recaudado ''18'!F216</f>
        <v>2650184392</v>
      </c>
      <c r="H86" s="5">
        <f t="shared" ref="H86:H93" si="40">G86-C86</f>
        <v>-4710067070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147531917</v>
      </c>
      <c r="G87" s="5">
        <f>'Recaudado ''18'!F217</f>
        <v>147531917</v>
      </c>
      <c r="H87" s="5">
        <f t="shared" si="40"/>
        <v>-279745254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192278966</v>
      </c>
      <c r="G88" s="5">
        <f>'Recaudado ''18'!F218</f>
        <v>192278966</v>
      </c>
      <c r="H88" s="5">
        <f t="shared" si="40"/>
        <v>-279532048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114152126</v>
      </c>
      <c r="G89" s="5">
        <f>'Recaudado ''18'!F219</f>
        <v>114152126</v>
      </c>
      <c r="H89" s="5">
        <f t="shared" si="40"/>
        <v>-276919182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17949780</v>
      </c>
      <c r="G90" s="5">
        <f>'Recaudado ''18'!F220</f>
        <v>17949780</v>
      </c>
      <c r="H90" s="5">
        <f t="shared" si="40"/>
        <v>-35899560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16473479</v>
      </c>
      <c r="G91" s="5">
        <f>'Recaudado ''18'!F221</f>
        <v>16473479</v>
      </c>
      <c r="H91" s="5">
        <f t="shared" si="40"/>
        <v>-46269069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113203016</v>
      </c>
      <c r="G92" s="5">
        <f>'Recaudado ''18'!F222</f>
        <v>113203016</v>
      </c>
      <c r="H92" s="5">
        <f t="shared" si="40"/>
        <v>-242587561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363747608</v>
      </c>
      <c r="G93" s="5">
        <f>'Recaudado ''18'!F223</f>
        <v>363747608</v>
      </c>
      <c r="H93" s="5">
        <f t="shared" si="40"/>
        <v>-61263469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2901834490.9300003</v>
      </c>
      <c r="G94" s="6">
        <f t="shared" si="41"/>
        <v>2901834490.9300003</v>
      </c>
      <c r="H94" s="6">
        <f>SUM(H95:H97,H100:H101,H106,H109:H110)</f>
        <v>-7137200445.0699997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1281953593.5899999</v>
      </c>
      <c r="G95" s="5">
        <f>'Recaudado ''18'!F225</f>
        <v>1281953593.5899999</v>
      </c>
      <c r="H95" s="5">
        <f t="shared" ref="H95:H96" si="44">G95-C95</f>
        <v>-4174543746.4099998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522336634</v>
      </c>
      <c r="G96" s="5">
        <f>'Recaudado ''18'!F226</f>
        <v>522336634</v>
      </c>
      <c r="H96" s="5">
        <f t="shared" si="44"/>
        <v>-1043545853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311152820</v>
      </c>
      <c r="G97" s="5">
        <f t="shared" si="45"/>
        <v>311152820</v>
      </c>
      <c r="H97" s="5">
        <f>SUM(H98:H99)</f>
        <v>-481130847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37716240</v>
      </c>
      <c r="G98" s="5">
        <f>'Recaudado ''18'!F228</f>
        <v>37716240</v>
      </c>
      <c r="H98" s="5">
        <f t="shared" ref="H98:H100" si="48">G98-C98</f>
        <v>-58320042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273436580</v>
      </c>
      <c r="G99" s="5">
        <f>'Recaudado ''18'!F229</f>
        <v>273436580</v>
      </c>
      <c r="H99" s="5">
        <f t="shared" si="48"/>
        <v>-422810805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330156832</v>
      </c>
      <c r="G100" s="5">
        <f>'Recaudado ''18'!F230</f>
        <v>330156832</v>
      </c>
      <c r="H100" s="5">
        <f t="shared" si="48"/>
        <v>-648571095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214126610.03000003</v>
      </c>
      <c r="G101" s="5">
        <f t="shared" si="49"/>
        <v>214126610.03000003</v>
      </c>
      <c r="H101" s="5">
        <f>SUM(H102:H105)</f>
        <v>-350417707.96999997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39638324</v>
      </c>
      <c r="G102" s="5">
        <f>'Recaudado ''18'!F232</f>
        <v>39638324</v>
      </c>
      <c r="H102" s="5">
        <f t="shared" ref="H102:H105" si="52">G102-C102</f>
        <v>-72398873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109972494.05</v>
      </c>
      <c r="G103" s="5">
        <f>'Recaudado ''18'!F233</f>
        <v>109972494.05</v>
      </c>
      <c r="H103" s="5">
        <f t="shared" si="52"/>
        <v>-208553621.94999999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2677826.12</v>
      </c>
      <c r="G104" s="5">
        <f>'Recaudado ''18'!F234</f>
        <v>2677826.12</v>
      </c>
      <c r="H104" s="5">
        <f t="shared" si="52"/>
        <v>-5044736.88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61837965.859999999</v>
      </c>
      <c r="G105" s="5">
        <f>'Recaudado ''18'!F235</f>
        <v>61837965.859999999</v>
      </c>
      <c r="H105" s="5">
        <f t="shared" si="52"/>
        <v>-64420476.140000001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48012172</v>
      </c>
      <c r="G106" s="5">
        <f t="shared" si="53"/>
        <v>48012172</v>
      </c>
      <c r="H106" s="5">
        <f>SUM(H107:H108)</f>
        <v>-95162432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32491937</v>
      </c>
      <c r="G107" s="5">
        <f>'Recaudado ''18'!F237</f>
        <v>32491937</v>
      </c>
      <c r="H107" s="5">
        <f t="shared" ref="H107:H110" si="56">G107-C107</f>
        <v>-65843703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15520235</v>
      </c>
      <c r="G108" s="5">
        <f>'Recaudado ''18'!F238</f>
        <v>15520235</v>
      </c>
      <c r="H108" s="5">
        <f t="shared" si="56"/>
        <v>-29318729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70287679</v>
      </c>
      <c r="G109" s="5">
        <f>'Recaudado ''18'!F239</f>
        <v>70287679</v>
      </c>
      <c r="H109" s="5">
        <f t="shared" si="56"/>
        <v>-107220651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123808150.31</v>
      </c>
      <c r="G110" s="5">
        <f>'Recaudado ''18'!F240</f>
        <v>123808150.31</v>
      </c>
      <c r="H110" s="5">
        <f t="shared" si="56"/>
        <v>-236608112.69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1022214125.0699999</v>
      </c>
      <c r="G111" s="6">
        <f t="shared" si="57"/>
        <v>1022214125.0699999</v>
      </c>
      <c r="H111" s="6">
        <f>SUM(H112:H114)</f>
        <v>-1836870946.9300001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925631125.06999993</v>
      </c>
      <c r="G112" s="5">
        <f>'Recaudado ''18'!F242</f>
        <v>925631125.06999993</v>
      </c>
      <c r="H112" s="5">
        <f t="shared" ref="H112:H116" si="60">G112-C112</f>
        <v>-1660799322.9300001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96583000</v>
      </c>
      <c r="G113" s="5">
        <f>'Recaudado ''18'!F243</f>
        <v>96583000</v>
      </c>
      <c r="H113" s="5">
        <f t="shared" si="60"/>
        <v>-176071624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''18'!F244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''18'!F250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9736149563.7099991</v>
      </c>
      <c r="G123" s="33">
        <f t="shared" si="66"/>
        <v>9736149563.7099991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-18679514591.290001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9736149563.7099991</v>
      </c>
      <c r="G128" s="29">
        <f t="shared" si="67"/>
        <v>9736149563.7099991</v>
      </c>
      <c r="H128" s="29">
        <f t="shared" si="67"/>
        <v>-18679514591.290001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1223339213.27</v>
      </c>
      <c r="G129" s="14">
        <f t="shared" si="68"/>
        <v>1223339213.27</v>
      </c>
      <c r="H129" s="14">
        <f t="shared" ref="H129" si="69">G129-C129</f>
        <v>-1995627450.73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545832420.31999993</v>
      </c>
      <c r="G131" s="5">
        <f t="shared" si="71"/>
        <v>545832420.31999993</v>
      </c>
      <c r="H131" s="5">
        <f>G131-C131</f>
        <v>-663694513.68000007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30552379.109999999</v>
      </c>
      <c r="G132" s="5">
        <f t="shared" si="72"/>
        <v>30552379.109999999</v>
      </c>
      <c r="H132" s="5">
        <f t="shared" ref="H132:H139" si="73">G132-C132</f>
        <v>-110238541.89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30552379.109999999</v>
      </c>
      <c r="G133" s="5">
        <f t="shared" si="74"/>
        <v>30552379.109999999</v>
      </c>
      <c r="H133" s="5">
        <f t="shared" si="73"/>
        <v>-110238541.89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396855651.00999999</v>
      </c>
      <c r="G135" s="5">
        <f t="shared" si="76"/>
        <v>396855651.00999999</v>
      </c>
      <c r="H135" s="5">
        <f t="shared" si="73"/>
        <v>-1003599479.99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396855651.00999999</v>
      </c>
      <c r="G136" s="5">
        <f t="shared" si="77"/>
        <v>396855651.00999999</v>
      </c>
      <c r="H136" s="5">
        <f t="shared" si="73"/>
        <v>-1003599479.99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7539569900</v>
      </c>
      <c r="G138" s="5">
        <f t="shared" si="79"/>
        <v>7539569900</v>
      </c>
      <c r="H138" s="5">
        <f t="shared" si="73"/>
        <v>-14906354605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9736149563.7099991</v>
      </c>
      <c r="G147" s="33">
        <f t="shared" si="84"/>
        <v>9736149563.7099991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-18679514591.290001</v>
      </c>
    </row>
    <row r="149" spans="2:8" ht="15" customHeight="1">
      <c r="B149" s="18" t="str">
        <f>'M-ENE'!B149</f>
        <v>Nota: Las cifras pueden presentar diferencias por redondeo. * Estimado anual.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9"/>
  <sheetViews>
    <sheetView showGridLines="0" zoomScale="85" zoomScaleNormal="85" workbookViewId="0">
      <pane ySplit="7" topLeftCell="A8" activePane="bottomLeft" state="frozen"/>
      <selection activeCell="C8" sqref="C8"/>
      <selection pane="bottomLeft" activeCell="A8" sqref="A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158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1497888119.7399998</v>
      </c>
      <c r="G9" s="29">
        <f t="shared" si="0"/>
        <v>1497888119.7399998</v>
      </c>
      <c r="H9" s="29">
        <f>SUM(H10,H12,H14,H20,H22)</f>
        <v>-1721078544.2600002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2505477</v>
      </c>
      <c r="G10" s="27">
        <f t="shared" si="1"/>
        <v>2505477</v>
      </c>
      <c r="H10" s="27">
        <f>H11</f>
        <v>-2643686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2505477</v>
      </c>
      <c r="G11" s="5">
        <f>'Recaudado ''18'!G141</f>
        <v>2505477</v>
      </c>
      <c r="H11" s="5">
        <f>G11-C11</f>
        <v>-2643686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57103594</v>
      </c>
      <c r="G12" s="6">
        <f t="shared" si="2"/>
        <v>57103594</v>
      </c>
      <c r="H12" s="6">
        <f>H13</f>
        <v>-17389448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57103594</v>
      </c>
      <c r="G13" s="5">
        <f>'Recaudado ''18'!G143</f>
        <v>57103594</v>
      </c>
      <c r="H13" s="5">
        <f>G13-C13</f>
        <v>-17389448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717719166.81999993</v>
      </c>
      <c r="G14" s="6">
        <f t="shared" si="3"/>
        <v>717719166.81999993</v>
      </c>
      <c r="H14" s="6">
        <f>SUM(H15:H19)</f>
        <v>-845765296.18000007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10872088</v>
      </c>
      <c r="G15" s="5">
        <f>'Recaudado ''18'!G145</f>
        <v>10872088</v>
      </c>
      <c r="H15" s="5">
        <f t="shared" ref="H15:H19" si="6">G15-C15</f>
        <v>-12219712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648734740.81999993</v>
      </c>
      <c r="G16" s="5">
        <f>'Recaudado ''18'!G146</f>
        <v>648734740.81999993</v>
      </c>
      <c r="H16" s="5">
        <f t="shared" si="6"/>
        <v>-731047966.18000007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27130490</v>
      </c>
      <c r="G17" s="5">
        <f>'Recaudado ''18'!G147</f>
        <v>27130490</v>
      </c>
      <c r="H17" s="5">
        <f t="shared" si="6"/>
        <v>-60880085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10799477</v>
      </c>
      <c r="G18" s="5">
        <f>'Recaudado ''18'!G148</f>
        <v>10799477</v>
      </c>
      <c r="H18" s="5">
        <f t="shared" si="6"/>
        <v>-19546209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20182371</v>
      </c>
      <c r="G19" s="5">
        <f>'Recaudado ''18'!G149</f>
        <v>20182371</v>
      </c>
      <c r="H19" s="5">
        <f t="shared" si="6"/>
        <v>-22071324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700074893.91999996</v>
      </c>
      <c r="G20" s="6">
        <f t="shared" si="7"/>
        <v>700074893.91999996</v>
      </c>
      <c r="H20" s="6">
        <f>H21</f>
        <v>-832748190.08000004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700074893.91999996</v>
      </c>
      <c r="G21" s="5">
        <f>'Recaudado ''18'!G151</f>
        <v>700074893.91999996</v>
      </c>
      <c r="H21" s="5">
        <f t="shared" ref="H21" si="8">G21-C21</f>
        <v>-832748190.08000004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20484988</v>
      </c>
      <c r="G22" s="6">
        <f t="shared" si="9"/>
        <v>20484988</v>
      </c>
      <c r="H22" s="6">
        <f>SUM(H23:H25)</f>
        <v>-22531924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6616863</v>
      </c>
      <c r="G23" s="5">
        <f>'Recaudado ''18'!G153</f>
        <v>6616863</v>
      </c>
      <c r="H23" s="5">
        <f t="shared" ref="H23:H29" si="12">G23-C23</f>
        <v>-15297121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6862596</v>
      </c>
      <c r="G24" s="5">
        <f>'Recaudado ''18'!G154</f>
        <v>6862596</v>
      </c>
      <c r="H24" s="5">
        <f t="shared" si="12"/>
        <v>-2275500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7005529</v>
      </c>
      <c r="G25" s="5">
        <f>'Recaudado ''18'!G155</f>
        <v>7005529</v>
      </c>
      <c r="H25" s="5">
        <f t="shared" si="12"/>
        <v>-4959303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672351655.48000002</v>
      </c>
      <c r="G31" s="29">
        <f t="shared" si="13"/>
        <v>672351655.48000002</v>
      </c>
      <c r="H31" s="29">
        <f>SUM(H32,H57)</f>
        <v>-537175278.51999998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639278291.48000002</v>
      </c>
      <c r="G32" s="27">
        <f t="shared" si="14"/>
        <v>639278291.48000002</v>
      </c>
      <c r="H32" s="27">
        <f>SUM(H33:H56)</f>
        <v>-525134455.51999998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172915588</v>
      </c>
      <c r="G33" s="5">
        <f>'Recaudado ''18'!G163</f>
        <v>172915588</v>
      </c>
      <c r="H33" s="5">
        <f t="shared" ref="H33:H56" si="17">G33-C33</f>
        <v>-102630656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115702319</v>
      </c>
      <c r="G34" s="5">
        <f>'Recaudado ''18'!G164</f>
        <v>115702319</v>
      </c>
      <c r="H34" s="5">
        <f t="shared" si="17"/>
        <v>-65153696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2474638</v>
      </c>
      <c r="G35" s="5">
        <f>'Recaudado ''18'!G165</f>
        <v>2474638</v>
      </c>
      <c r="H35" s="5">
        <f t="shared" si="17"/>
        <v>-1169440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85571438</v>
      </c>
      <c r="G36" s="5">
        <f>'Recaudado ''18'!G166</f>
        <v>85571438</v>
      </c>
      <c r="H36" s="5">
        <f t="shared" si="17"/>
        <v>4586360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3660452</v>
      </c>
      <c r="G37" s="5">
        <f>'Recaudado ''18'!G167</f>
        <v>3660452</v>
      </c>
      <c r="H37" s="5">
        <f t="shared" si="17"/>
        <v>-3267181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15441402</v>
      </c>
      <c r="G38" s="5">
        <f>'Recaudado ''18'!G168</f>
        <v>15441402</v>
      </c>
      <c r="H38" s="5">
        <f t="shared" si="17"/>
        <v>-19619660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397101</v>
      </c>
      <c r="G39" s="5">
        <f>'Recaudado ''18'!G169</f>
        <v>397101</v>
      </c>
      <c r="H39" s="5">
        <f t="shared" si="17"/>
        <v>-567478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3928956</v>
      </c>
      <c r="G40" s="5">
        <f>'Recaudado ''18'!G170</f>
        <v>3928956</v>
      </c>
      <c r="H40" s="5">
        <f t="shared" si="17"/>
        <v>-3196576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7644</v>
      </c>
      <c r="G41" s="5">
        <f>'Recaudado ''18'!G171</f>
        <v>7644</v>
      </c>
      <c r="H41" s="5">
        <f t="shared" si="17"/>
        <v>-57856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222559822</v>
      </c>
      <c r="G42" s="5">
        <f>'Recaudado ''18'!G172</f>
        <v>222559822</v>
      </c>
      <c r="H42" s="5">
        <f t="shared" si="17"/>
        <v>-303282647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3615505</v>
      </c>
      <c r="G43" s="5">
        <f>'Recaudado ''18'!G173</f>
        <v>3615505</v>
      </c>
      <c r="H43" s="5">
        <f t="shared" si="17"/>
        <v>-9017456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1235142</v>
      </c>
      <c r="G44" s="5">
        <f>'Recaudado ''18'!G174</f>
        <v>1235142</v>
      </c>
      <c r="H44" s="5">
        <f t="shared" si="17"/>
        <v>-6391912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2544607</v>
      </c>
      <c r="G45" s="5">
        <f>'Recaudado ''18'!G175</f>
        <v>2544607</v>
      </c>
      <c r="H45" s="5">
        <f t="shared" si="17"/>
        <v>-4464048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2162</v>
      </c>
      <c r="G46" s="5">
        <f>'Recaudado ''18'!G176</f>
        <v>2162</v>
      </c>
      <c r="H46" s="5">
        <f t="shared" si="17"/>
        <v>2162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367618</v>
      </c>
      <c r="G47" s="5">
        <f>'Recaudado ''18'!G177</f>
        <v>367618</v>
      </c>
      <c r="H47" s="5">
        <f t="shared" si="17"/>
        <v>-215101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12303</v>
      </c>
      <c r="G48" s="5">
        <f>'Recaudado ''18'!G178</f>
        <v>12303</v>
      </c>
      <c r="H48" s="5">
        <f t="shared" si="17"/>
        <v>-96717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13337</v>
      </c>
      <c r="G49" s="5">
        <f>'Recaudado ''18'!G179</f>
        <v>13337</v>
      </c>
      <c r="H49" s="5">
        <f t="shared" si="17"/>
        <v>-41005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2342275</v>
      </c>
      <c r="G50" s="5">
        <f>'Recaudado ''18'!G180</f>
        <v>2342275</v>
      </c>
      <c r="H50" s="5">
        <f t="shared" si="17"/>
        <v>-2301526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''18'!G181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1679296</v>
      </c>
      <c r="G52" s="5">
        <f>'Recaudado ''18'!G182</f>
        <v>1679296</v>
      </c>
      <c r="H52" s="5">
        <f t="shared" si="17"/>
        <v>-3322953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4974358</v>
      </c>
      <c r="G53" s="5">
        <f>'Recaudado ''18'!G183</f>
        <v>4974358</v>
      </c>
      <c r="H53" s="5">
        <f t="shared" si="17"/>
        <v>-3809736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197700</v>
      </c>
      <c r="G54" s="5">
        <f>'Recaudado ''18'!G184</f>
        <v>197700</v>
      </c>
      <c r="H54" s="5">
        <f t="shared" si="17"/>
        <v>-751962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-365371.52</v>
      </c>
      <c r="G55" s="5">
        <f>'Recaudado ''18'!G185</f>
        <v>-365371.52</v>
      </c>
      <c r="H55" s="5">
        <f t="shared" si="17"/>
        <v>-365371.52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''18'!G186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33073364</v>
      </c>
      <c r="G57" s="6">
        <f t="shared" si="18"/>
        <v>33073364</v>
      </c>
      <c r="H57" s="6">
        <f>SUM(H58:H60)</f>
        <v>-12040823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3446365</v>
      </c>
      <c r="G58" s="5">
        <f>'Recaudado ''18'!G188</f>
        <v>3446365</v>
      </c>
      <c r="H58" s="5">
        <f t="shared" ref="H58:H60" si="20">G58-C58</f>
        <v>-7257435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24680525</v>
      </c>
      <c r="G59" s="5">
        <f>'Recaudado ''18'!G189</f>
        <v>24680525</v>
      </c>
      <c r="H59" s="5">
        <f t="shared" si="20"/>
        <v>-1557477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4946474</v>
      </c>
      <c r="G60" s="5">
        <f>'Recaudado ''18'!G190</f>
        <v>4946474</v>
      </c>
      <c r="H60" s="5">
        <f t="shared" si="20"/>
        <v>-3225911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45589803.119999997</v>
      </c>
      <c r="G62" s="29">
        <f t="shared" si="21"/>
        <v>45589803.119999997</v>
      </c>
      <c r="H62" s="29">
        <f>SUM(H63,H69)</f>
        <v>-95201117.879999995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45589803.119999997</v>
      </c>
      <c r="G63" s="27">
        <f t="shared" si="22"/>
        <v>45589803.119999997</v>
      </c>
      <c r="H63" s="27">
        <f>SUM(H64:H68)</f>
        <v>-95201117.879999995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4332468.2200000007</v>
      </c>
      <c r="G64" s="5">
        <f>'Recaudado ''18'!G194</f>
        <v>4332468.2200000007</v>
      </c>
      <c r="H64" s="5">
        <f t="shared" ref="H64:H68" si="25">G64-C64</f>
        <v>3297526.2200000007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''18'!G195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''18'!G196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25166174</v>
      </c>
      <c r="G67" s="5">
        <f>'Recaudado ''18'!G197</f>
        <v>25166174</v>
      </c>
      <c r="H67" s="5">
        <f t="shared" si="25"/>
        <v>-44284496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16091160.9</v>
      </c>
      <c r="G68" s="5">
        <f>'Recaudado ''18'!G198</f>
        <v>16091160.9</v>
      </c>
      <c r="H68" s="5">
        <f t="shared" si="25"/>
        <v>-54214148.100000001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''18'!G200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593911392.35000002</v>
      </c>
      <c r="G72" s="29">
        <f t="shared" si="30"/>
        <v>593911392.35000002</v>
      </c>
      <c r="H72" s="29">
        <f>SUM(H73,H80)</f>
        <v>-806543738.64999998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593911392.35000002</v>
      </c>
      <c r="G73" s="27">
        <f t="shared" si="31"/>
        <v>593911392.35000002</v>
      </c>
      <c r="H73" s="27">
        <f>SUM(H74:H79)</f>
        <v>-806543738.64999998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9497768</v>
      </c>
      <c r="G74" s="5">
        <f>'Recaudado ''18'!G204</f>
        <v>9497768</v>
      </c>
      <c r="H74" s="5">
        <f t="shared" ref="H74:H80" si="34">G74-C74</f>
        <v>-46104136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4352000</v>
      </c>
      <c r="G75" s="5">
        <f>'Recaudado ''18'!G205</f>
        <v>4352000</v>
      </c>
      <c r="H75" s="5">
        <f t="shared" si="34"/>
        <v>-2746724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169173799.49000001</v>
      </c>
      <c r="G76" s="5">
        <f>'Recaudado ''18'!G206</f>
        <v>169173799.49000001</v>
      </c>
      <c r="H76" s="5">
        <f t="shared" si="34"/>
        <v>-44635013.50999999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489601</v>
      </c>
      <c r="G77" s="5">
        <f>'Recaudado ''18'!G207</f>
        <v>489601</v>
      </c>
      <c r="H77" s="5">
        <f t="shared" si="34"/>
        <v>-940364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92170956</v>
      </c>
      <c r="G78" s="5">
        <f>'Recaudado ''18'!G208</f>
        <v>92170956</v>
      </c>
      <c r="H78" s="5">
        <f t="shared" si="34"/>
        <v>-132244167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318227267.86000001</v>
      </c>
      <c r="G79" s="5">
        <f>'Recaudado ''18'!G209</f>
        <v>318227267.86000001</v>
      </c>
      <c r="H79" s="5">
        <f t="shared" si="34"/>
        <v>-579873334.13999999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9446182742.7200012</v>
      </c>
      <c r="G84" s="29">
        <f t="shared" si="36"/>
        <v>9446182742.7200012</v>
      </c>
      <c r="H84" s="29">
        <f>SUM(H85,H94,H111)</f>
        <v>-12999741762.279999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4687321230</v>
      </c>
      <c r="G85" s="27">
        <f t="shared" si="37"/>
        <v>4687321230</v>
      </c>
      <c r="H85" s="27">
        <f>SUM(H86:H93)</f>
        <v>-4860483267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3522179950</v>
      </c>
      <c r="G86" s="5">
        <f>'Recaudado ''18'!G216</f>
        <v>3522179950</v>
      </c>
      <c r="H86" s="5">
        <f t="shared" ref="H86:H93" si="40">G86-C86</f>
        <v>-3838071512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147531917</v>
      </c>
      <c r="G87" s="5">
        <f>'Recaudado ''18'!G217</f>
        <v>147531917</v>
      </c>
      <c r="H87" s="5">
        <f t="shared" si="40"/>
        <v>-279745254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221699363</v>
      </c>
      <c r="G88" s="5">
        <f>'Recaudado ''18'!G218</f>
        <v>221699363</v>
      </c>
      <c r="H88" s="5">
        <f t="shared" si="40"/>
        <v>-250111651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144081023</v>
      </c>
      <c r="G89" s="5">
        <f>'Recaudado ''18'!G219</f>
        <v>144081023</v>
      </c>
      <c r="H89" s="5">
        <f t="shared" si="40"/>
        <v>-246990285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22437225</v>
      </c>
      <c r="G90" s="5">
        <f>'Recaudado ''18'!G220</f>
        <v>22437225</v>
      </c>
      <c r="H90" s="5">
        <f t="shared" si="40"/>
        <v>-31412115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21668771</v>
      </c>
      <c r="G91" s="5">
        <f>'Recaudado ''18'!G221</f>
        <v>21668771</v>
      </c>
      <c r="H91" s="5">
        <f t="shared" si="40"/>
        <v>-41073777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146391387</v>
      </c>
      <c r="G92" s="5">
        <f>'Recaudado ''18'!G222</f>
        <v>146391387</v>
      </c>
      <c r="H92" s="5">
        <f t="shared" si="40"/>
        <v>-209399190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461331594</v>
      </c>
      <c r="G93" s="5">
        <f>'Recaudado ''18'!G223</f>
        <v>461331594</v>
      </c>
      <c r="H93" s="5">
        <f t="shared" si="40"/>
        <v>36320517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3293993431.0100002</v>
      </c>
      <c r="G94" s="6">
        <f t="shared" si="41"/>
        <v>3293993431.0100002</v>
      </c>
      <c r="H94" s="6">
        <f>SUM(H95:H97,H100:H101,H106,H109:H110)</f>
        <v>-6745041504.9899998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1291191838.5899999</v>
      </c>
      <c r="G95" s="5">
        <f>'Recaudado ''18'!G225</f>
        <v>1291191838.5899999</v>
      </c>
      <c r="H95" s="5">
        <f t="shared" ref="H95:H96" si="44">G95-C95</f>
        <v>-4165305501.4099998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649493631</v>
      </c>
      <c r="G96" s="5">
        <f>'Recaudado ''18'!G226</f>
        <v>649493631</v>
      </c>
      <c r="H96" s="5">
        <f t="shared" si="44"/>
        <v>-916388856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388941025</v>
      </c>
      <c r="G97" s="5">
        <f t="shared" si="45"/>
        <v>388941025</v>
      </c>
      <c r="H97" s="5">
        <f>SUM(H98:H99)</f>
        <v>-403342642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47145300</v>
      </c>
      <c r="G98" s="5">
        <f>'Recaudado ''18'!G228</f>
        <v>47145300</v>
      </c>
      <c r="H98" s="5">
        <f t="shared" ref="H98:H100" si="48">G98-C98</f>
        <v>-48890982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341795725</v>
      </c>
      <c r="G99" s="5">
        <f>'Recaudado ''18'!G229</f>
        <v>341795725</v>
      </c>
      <c r="H99" s="5">
        <f t="shared" si="48"/>
        <v>-354451660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412696040</v>
      </c>
      <c r="G100" s="5">
        <f>'Recaudado ''18'!G230</f>
        <v>412696040</v>
      </c>
      <c r="H100" s="5">
        <f t="shared" si="48"/>
        <v>-566031887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267691723.03000003</v>
      </c>
      <c r="G101" s="5">
        <f t="shared" si="49"/>
        <v>267691723.03000003</v>
      </c>
      <c r="H101" s="5">
        <f>SUM(H102:H105)</f>
        <v>-296852594.96999997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49547905</v>
      </c>
      <c r="G102" s="5">
        <f>'Recaudado ''18'!G232</f>
        <v>49547905</v>
      </c>
      <c r="H102" s="5">
        <f t="shared" ref="H102:H105" si="52">G102-C102</f>
        <v>-62489292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137473068.05000001</v>
      </c>
      <c r="G103" s="5">
        <f>'Recaudado ''18'!G233</f>
        <v>137473068.05000001</v>
      </c>
      <c r="H103" s="5">
        <f t="shared" si="52"/>
        <v>-181053047.94999999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3351993.12</v>
      </c>
      <c r="G104" s="5">
        <f>'Recaudado ''18'!G234</f>
        <v>3351993.12</v>
      </c>
      <c r="H104" s="5">
        <f t="shared" si="52"/>
        <v>-4370569.88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77318756.859999999</v>
      </c>
      <c r="G105" s="5">
        <f>'Recaudado ''18'!G235</f>
        <v>77318756.859999999</v>
      </c>
      <c r="H105" s="5">
        <f t="shared" si="52"/>
        <v>-48939685.140000001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59013907</v>
      </c>
      <c r="G106" s="5">
        <f t="shared" si="53"/>
        <v>59013907</v>
      </c>
      <c r="H106" s="5">
        <f>SUM(H107:H108)</f>
        <v>-84160697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39831515</v>
      </c>
      <c r="G107" s="5">
        <f>'Recaudado ''18'!G237</f>
        <v>39831515</v>
      </c>
      <c r="H107" s="5">
        <f t="shared" ref="H107:H110" si="56">G107-C107</f>
        <v>-58504125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19182392</v>
      </c>
      <c r="G108" s="5">
        <f>'Recaudado ''18'!G238</f>
        <v>19182392</v>
      </c>
      <c r="H108" s="5">
        <f t="shared" si="56"/>
        <v>-25656572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70200730.079999998</v>
      </c>
      <c r="G109" s="5">
        <f>'Recaudado ''18'!G239</f>
        <v>70200730.079999998</v>
      </c>
      <c r="H109" s="5">
        <f t="shared" si="56"/>
        <v>-107307599.92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154764536.31</v>
      </c>
      <c r="G110" s="5">
        <f>'Recaudado ''18'!G240</f>
        <v>154764536.31</v>
      </c>
      <c r="H110" s="5">
        <f t="shared" si="56"/>
        <v>-205651726.69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1464868081.71</v>
      </c>
      <c r="G111" s="6">
        <f t="shared" si="57"/>
        <v>1464868081.71</v>
      </c>
      <c r="H111" s="6">
        <f>SUM(H112:H114)</f>
        <v>-1394216990.29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1350064081.71</v>
      </c>
      <c r="G112" s="5">
        <f>'Recaudado ''18'!G242</f>
        <v>1350064081.71</v>
      </c>
      <c r="H112" s="5">
        <f t="shared" ref="H112:H116" si="60">G112-C112</f>
        <v>-1236366366.29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114804000</v>
      </c>
      <c r="G113" s="5">
        <f>'Recaudado ''18'!G243</f>
        <v>114804000</v>
      </c>
      <c r="H113" s="5">
        <f t="shared" si="60"/>
        <v>-157850624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''18'!G244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''18'!G250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12255923713.41</v>
      </c>
      <c r="G123" s="33">
        <f t="shared" si="66"/>
        <v>12255923713.41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-16159740441.59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12255923713.41</v>
      </c>
      <c r="G128" s="29">
        <f t="shared" si="67"/>
        <v>12255923713.41</v>
      </c>
      <c r="H128" s="29">
        <f t="shared" si="67"/>
        <v>-16159740441.59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1497888119.7399998</v>
      </c>
      <c r="G129" s="14">
        <f t="shared" si="68"/>
        <v>1497888119.7399998</v>
      </c>
      <c r="H129" s="14">
        <f t="shared" ref="H129" si="69">G129-C129</f>
        <v>-1721078544.2600002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672351655.48000002</v>
      </c>
      <c r="G131" s="5">
        <f t="shared" si="71"/>
        <v>672351655.48000002</v>
      </c>
      <c r="H131" s="5">
        <f>G131-C131</f>
        <v>-537175278.51999998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45589803.119999997</v>
      </c>
      <c r="G132" s="5">
        <f t="shared" si="72"/>
        <v>45589803.119999997</v>
      </c>
      <c r="H132" s="5">
        <f t="shared" ref="H132:H139" si="73">G132-C132</f>
        <v>-95201117.879999995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45589803.119999997</v>
      </c>
      <c r="G133" s="5">
        <f t="shared" si="74"/>
        <v>45589803.119999997</v>
      </c>
      <c r="H133" s="5">
        <f t="shared" si="73"/>
        <v>-95201117.879999995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593911392.35000002</v>
      </c>
      <c r="G135" s="5">
        <f t="shared" si="76"/>
        <v>593911392.35000002</v>
      </c>
      <c r="H135" s="5">
        <f t="shared" si="73"/>
        <v>-806543738.64999998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593911392.35000002</v>
      </c>
      <c r="G136" s="5">
        <f t="shared" si="77"/>
        <v>593911392.35000002</v>
      </c>
      <c r="H136" s="5">
        <f t="shared" si="73"/>
        <v>-806543738.64999998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9446182742.7200012</v>
      </c>
      <c r="G138" s="5">
        <f t="shared" si="79"/>
        <v>9446182742.7200012</v>
      </c>
      <c r="H138" s="5">
        <f t="shared" si="73"/>
        <v>-12999741762.279999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12255923713.41</v>
      </c>
      <c r="G147" s="33">
        <f t="shared" si="84"/>
        <v>12255923713.41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-16159740441.59</v>
      </c>
    </row>
    <row r="149" spans="2:8" ht="15" customHeight="1">
      <c r="B149" s="18" t="str">
        <f>'M-ENE'!B149</f>
        <v>Nota: Las cifras pueden presentar diferencias por redondeo. * Estimado anual.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149"/>
  <sheetViews>
    <sheetView showGridLines="0" tabSelected="1" zoomScale="85" zoomScaleNormal="85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157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1798560865.6199999</v>
      </c>
      <c r="G9" s="29">
        <f t="shared" si="0"/>
        <v>1798560865.6199999</v>
      </c>
      <c r="H9" s="29">
        <f>SUM(H10,H12,H14,H20,H22)</f>
        <v>-1420405798.3800001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2588930</v>
      </c>
      <c r="G10" s="27">
        <f t="shared" si="1"/>
        <v>2588930</v>
      </c>
      <c r="H10" s="27">
        <f>H11</f>
        <v>-2560233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2588930</v>
      </c>
      <c r="G11" s="5">
        <f>'Recaudado ''18'!H141</f>
        <v>2588930</v>
      </c>
      <c r="H11" s="5">
        <f>G11-C11</f>
        <v>-2560233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63646827</v>
      </c>
      <c r="G12" s="6">
        <f t="shared" si="2"/>
        <v>63646827</v>
      </c>
      <c r="H12" s="6">
        <f>H13</f>
        <v>-10846215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63646827</v>
      </c>
      <c r="G13" s="5">
        <f>'Recaudado ''18'!H143</f>
        <v>63646827</v>
      </c>
      <c r="H13" s="5">
        <f>G13-C13</f>
        <v>-10846215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843905051.69999993</v>
      </c>
      <c r="G14" s="6">
        <f t="shared" si="3"/>
        <v>843905051.69999993</v>
      </c>
      <c r="H14" s="6">
        <f>SUM(H15:H19)</f>
        <v>-719579411.30000007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12574467</v>
      </c>
      <c r="G15" s="5">
        <f>'Recaudado ''18'!H145</f>
        <v>12574467</v>
      </c>
      <c r="H15" s="5">
        <f t="shared" ref="H15:H19" si="6">G15-C15</f>
        <v>-10517333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760979155.69999993</v>
      </c>
      <c r="G16" s="5">
        <f>'Recaudado ''18'!H146</f>
        <v>760979155.69999993</v>
      </c>
      <c r="H16" s="5">
        <f t="shared" si="6"/>
        <v>-618803551.30000007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32165772</v>
      </c>
      <c r="G17" s="5">
        <f>'Recaudado ''18'!H147</f>
        <v>32165772</v>
      </c>
      <c r="H17" s="5">
        <f t="shared" si="6"/>
        <v>-55844803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13864534</v>
      </c>
      <c r="G18" s="5">
        <f>'Recaudado ''18'!H148</f>
        <v>13864534</v>
      </c>
      <c r="H18" s="5">
        <f t="shared" si="6"/>
        <v>-16481152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24321123</v>
      </c>
      <c r="G19" s="5">
        <f>'Recaudado ''18'!H149</f>
        <v>24321123</v>
      </c>
      <c r="H19" s="5">
        <f t="shared" si="6"/>
        <v>-17932572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861231968.91999996</v>
      </c>
      <c r="G20" s="6">
        <f t="shared" si="7"/>
        <v>861231968.91999996</v>
      </c>
      <c r="H20" s="6">
        <f>H21</f>
        <v>-671591115.08000004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861231968.91999996</v>
      </c>
      <c r="G21" s="5">
        <f>'Recaudado ''18'!H151</f>
        <v>861231968.91999996</v>
      </c>
      <c r="H21" s="5">
        <f t="shared" ref="H21" si="8">G21-C21</f>
        <v>-671591115.08000004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27188088</v>
      </c>
      <c r="G22" s="6">
        <f t="shared" si="9"/>
        <v>27188088</v>
      </c>
      <c r="H22" s="6">
        <f>SUM(H23:H25)</f>
        <v>-15828824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9282270</v>
      </c>
      <c r="G23" s="5">
        <f>'Recaudado ''18'!H153</f>
        <v>9282270</v>
      </c>
      <c r="H23" s="5">
        <f t="shared" ref="H23:H29" si="12">G23-C23</f>
        <v>-12631714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9073934</v>
      </c>
      <c r="G24" s="5">
        <f>'Recaudado ''18'!H154</f>
        <v>9073934</v>
      </c>
      <c r="H24" s="5">
        <f t="shared" si="12"/>
        <v>-64162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8831884</v>
      </c>
      <c r="G25" s="5">
        <f>'Recaudado ''18'!H155</f>
        <v>8831884</v>
      </c>
      <c r="H25" s="5">
        <f t="shared" si="12"/>
        <v>-3132948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774725645.48000002</v>
      </c>
      <c r="G31" s="29">
        <f t="shared" si="13"/>
        <v>774725645.48000002</v>
      </c>
      <c r="H31" s="29">
        <f>SUM(H32,H57)</f>
        <v>-434801288.51999998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733320785.48000002</v>
      </c>
      <c r="G32" s="27">
        <f t="shared" si="14"/>
        <v>733320785.48000002</v>
      </c>
      <c r="H32" s="27">
        <f>SUM(H33:H56)</f>
        <v>-431091961.51999998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183884462</v>
      </c>
      <c r="G33" s="5">
        <f>'Recaudado ''18'!H163</f>
        <v>183884462</v>
      </c>
      <c r="H33" s="5">
        <f t="shared" ref="H33:H56" si="17">G33-C33</f>
        <v>-91661782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128091926</v>
      </c>
      <c r="G34" s="5">
        <f>'Recaudado ''18'!H164</f>
        <v>128091926</v>
      </c>
      <c r="H34" s="5">
        <f t="shared" si="17"/>
        <v>-52764089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2637093</v>
      </c>
      <c r="G35" s="5">
        <f>'Recaudado ''18'!H165</f>
        <v>2637093</v>
      </c>
      <c r="H35" s="5">
        <f t="shared" si="17"/>
        <v>-1006985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94787383</v>
      </c>
      <c r="G36" s="5">
        <f>'Recaudado ''18'!H166</f>
        <v>94787383</v>
      </c>
      <c r="H36" s="5">
        <f t="shared" si="17"/>
        <v>13802305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4242703</v>
      </c>
      <c r="G37" s="5">
        <f>'Recaudado ''18'!H167</f>
        <v>4242703</v>
      </c>
      <c r="H37" s="5">
        <f t="shared" si="17"/>
        <v>-2684930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19054385</v>
      </c>
      <c r="G38" s="5">
        <f>'Recaudado ''18'!H168</f>
        <v>19054385</v>
      </c>
      <c r="H38" s="5">
        <f t="shared" si="17"/>
        <v>-16006677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467081</v>
      </c>
      <c r="G39" s="5">
        <f>'Recaudado ''18'!H169</f>
        <v>467081</v>
      </c>
      <c r="H39" s="5">
        <f t="shared" si="17"/>
        <v>-497498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4636590</v>
      </c>
      <c r="G40" s="5">
        <f>'Recaudado ''18'!H170</f>
        <v>4636590</v>
      </c>
      <c r="H40" s="5">
        <f t="shared" si="17"/>
        <v>-2488942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8756</v>
      </c>
      <c r="G41" s="5">
        <f>'Recaudado ''18'!H171</f>
        <v>8756</v>
      </c>
      <c r="H41" s="5">
        <f t="shared" si="17"/>
        <v>-56744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275953041</v>
      </c>
      <c r="G42" s="5">
        <f>'Recaudado ''18'!H172</f>
        <v>275953041</v>
      </c>
      <c r="H42" s="5">
        <f t="shared" si="17"/>
        <v>-249889428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4817276</v>
      </c>
      <c r="G43" s="5">
        <f>'Recaudado ''18'!H173</f>
        <v>4817276</v>
      </c>
      <c r="H43" s="5">
        <f t="shared" si="17"/>
        <v>-7815685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1630833</v>
      </c>
      <c r="G44" s="5">
        <f>'Recaudado ''18'!H174</f>
        <v>1630833</v>
      </c>
      <c r="H44" s="5">
        <f t="shared" si="17"/>
        <v>-5996221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2905882</v>
      </c>
      <c r="G45" s="5">
        <f>'Recaudado ''18'!H175</f>
        <v>2905882</v>
      </c>
      <c r="H45" s="5">
        <f t="shared" si="17"/>
        <v>-4102773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2165</v>
      </c>
      <c r="G46" s="5">
        <f>'Recaudado ''18'!H176</f>
        <v>2165</v>
      </c>
      <c r="H46" s="5">
        <f t="shared" si="17"/>
        <v>2165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403082</v>
      </c>
      <c r="G47" s="5">
        <f>'Recaudado ''18'!H177</f>
        <v>403082</v>
      </c>
      <c r="H47" s="5">
        <f t="shared" si="17"/>
        <v>-179637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18860</v>
      </c>
      <c r="G48" s="5">
        <f>'Recaudado ''18'!H178</f>
        <v>18860</v>
      </c>
      <c r="H48" s="5">
        <f t="shared" si="17"/>
        <v>-90160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13337</v>
      </c>
      <c r="G49" s="5">
        <f>'Recaudado ''18'!H179</f>
        <v>13337</v>
      </c>
      <c r="H49" s="5">
        <f t="shared" si="17"/>
        <v>-41005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2517320</v>
      </c>
      <c r="G50" s="5">
        <f>'Recaudado ''18'!H180</f>
        <v>2517320</v>
      </c>
      <c r="H50" s="5">
        <f t="shared" si="17"/>
        <v>-2126481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''18'!H181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1805196</v>
      </c>
      <c r="G52" s="5">
        <f>'Recaudado ''18'!H182</f>
        <v>1805196</v>
      </c>
      <c r="H52" s="5">
        <f t="shared" si="17"/>
        <v>-3197053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5560235</v>
      </c>
      <c r="G53" s="5">
        <f>'Recaudado ''18'!H183</f>
        <v>5560235</v>
      </c>
      <c r="H53" s="5">
        <f t="shared" si="17"/>
        <v>-3223859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248551</v>
      </c>
      <c r="G54" s="5">
        <f>'Recaudado ''18'!H184</f>
        <v>248551</v>
      </c>
      <c r="H54" s="5">
        <f t="shared" si="17"/>
        <v>-701111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-365371.52</v>
      </c>
      <c r="G55" s="5">
        <f>'Recaudado ''18'!H185</f>
        <v>-365371.52</v>
      </c>
      <c r="H55" s="5">
        <f t="shared" si="17"/>
        <v>-365371.52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''18'!H186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41404860</v>
      </c>
      <c r="G57" s="6">
        <f t="shared" si="18"/>
        <v>41404860</v>
      </c>
      <c r="H57" s="6">
        <f>SUM(H58:H60)</f>
        <v>-3709327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3967904</v>
      </c>
      <c r="G58" s="5">
        <f>'Recaudado ''18'!H188</f>
        <v>3967904</v>
      </c>
      <c r="H58" s="5">
        <f t="shared" ref="H58:H60" si="20">G58-C58</f>
        <v>-6735896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30881758</v>
      </c>
      <c r="G59" s="5">
        <f>'Recaudado ''18'!H189</f>
        <v>30881758</v>
      </c>
      <c r="H59" s="5">
        <f t="shared" si="20"/>
        <v>4643756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6555198</v>
      </c>
      <c r="G60" s="5">
        <f>'Recaudado ''18'!H190</f>
        <v>6555198</v>
      </c>
      <c r="H60" s="5">
        <f t="shared" si="20"/>
        <v>-1617187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55267112.329999998</v>
      </c>
      <c r="G62" s="29">
        <f t="shared" si="21"/>
        <v>55267112.329999998</v>
      </c>
      <c r="H62" s="29">
        <f>SUM(H63,H69)</f>
        <v>-85523808.670000002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55267112.329999998</v>
      </c>
      <c r="G63" s="27">
        <f t="shared" si="22"/>
        <v>55267112.329999998</v>
      </c>
      <c r="H63" s="27">
        <f>SUM(H64:H68)</f>
        <v>-85523808.670000002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4396706.2200000007</v>
      </c>
      <c r="G64" s="5">
        <f>'Recaudado ''18'!H194</f>
        <v>4396706.2200000007</v>
      </c>
      <c r="H64" s="5">
        <f t="shared" ref="H64:H68" si="25">G64-C64</f>
        <v>3361764.2200000007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''18'!H195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''18'!H196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29338584</v>
      </c>
      <c r="G67" s="5">
        <f>'Recaudado ''18'!H197</f>
        <v>29338584</v>
      </c>
      <c r="H67" s="5">
        <f t="shared" si="25"/>
        <v>-40112086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21531822.109999999</v>
      </c>
      <c r="G68" s="5">
        <f>'Recaudado ''18'!H198</f>
        <v>21531822.109999999</v>
      </c>
      <c r="H68" s="5">
        <f t="shared" si="25"/>
        <v>-48773486.890000001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''18'!H200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702033990.32000005</v>
      </c>
      <c r="G72" s="29">
        <f t="shared" si="30"/>
        <v>702033990.32000005</v>
      </c>
      <c r="H72" s="29">
        <f>SUM(H73,H80)</f>
        <v>-698421140.67999995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702033990.32000005</v>
      </c>
      <c r="G73" s="27">
        <f t="shared" si="31"/>
        <v>702033990.32000005</v>
      </c>
      <c r="H73" s="27">
        <f>SUM(H74:H79)</f>
        <v>-698421140.67999995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10453398</v>
      </c>
      <c r="G74" s="5">
        <f>'Recaudado ''18'!H204</f>
        <v>10453398</v>
      </c>
      <c r="H74" s="5">
        <f t="shared" ref="H74:H80" si="34">G74-C74</f>
        <v>-45148506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4439500</v>
      </c>
      <c r="G75" s="5">
        <f>'Recaudado ''18'!H205</f>
        <v>4439500</v>
      </c>
      <c r="H75" s="5">
        <f t="shared" si="34"/>
        <v>-2659224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187227003.46000001</v>
      </c>
      <c r="G76" s="5">
        <f>'Recaudado ''18'!H206</f>
        <v>187227003.46000001</v>
      </c>
      <c r="H76" s="5">
        <f t="shared" si="34"/>
        <v>-26581809.539999992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557278</v>
      </c>
      <c r="G77" s="5">
        <f>'Recaudado ''18'!H207</f>
        <v>557278</v>
      </c>
      <c r="H77" s="5">
        <f t="shared" si="34"/>
        <v>-872687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108482043</v>
      </c>
      <c r="G78" s="5">
        <f>'Recaudado ''18'!H208</f>
        <v>108482043</v>
      </c>
      <c r="H78" s="5">
        <f t="shared" si="34"/>
        <v>-115933080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390874767.86000001</v>
      </c>
      <c r="G79" s="5">
        <f>'Recaudado ''18'!H209</f>
        <v>390874767.86000001</v>
      </c>
      <c r="H79" s="5">
        <f t="shared" si="34"/>
        <v>-507225834.13999999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11972400205.720001</v>
      </c>
      <c r="G84" s="29">
        <f t="shared" si="36"/>
        <v>11972400205.720001</v>
      </c>
      <c r="H84" s="29">
        <f>SUM(H85,H94,H111)</f>
        <v>-10473524299.279999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5645329832</v>
      </c>
      <c r="G85" s="27">
        <f t="shared" si="37"/>
        <v>5645329832</v>
      </c>
      <c r="H85" s="27">
        <f>SUM(H86:H93)</f>
        <v>-3902474665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4267856450</v>
      </c>
      <c r="G86" s="5">
        <f>'Recaudado ''18'!H216</f>
        <v>4267856450</v>
      </c>
      <c r="H86" s="5">
        <f t="shared" ref="H86:H93" si="40">G86-C86</f>
        <v>-3092395012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230232671</v>
      </c>
      <c r="G87" s="5">
        <f>'Recaudado ''18'!H217</f>
        <v>230232671</v>
      </c>
      <c r="H87" s="5">
        <f t="shared" si="40"/>
        <v>-197044500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243509888</v>
      </c>
      <c r="G88" s="5">
        <f>'Recaudado ''18'!H218</f>
        <v>243509888</v>
      </c>
      <c r="H88" s="5">
        <f t="shared" si="40"/>
        <v>-228301126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144081023</v>
      </c>
      <c r="G89" s="5">
        <f>'Recaudado ''18'!H219</f>
        <v>144081023</v>
      </c>
      <c r="H89" s="5">
        <f t="shared" si="40"/>
        <v>-246990285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26924670</v>
      </c>
      <c r="G90" s="5">
        <f>'Recaudado ''18'!H220</f>
        <v>26924670</v>
      </c>
      <c r="H90" s="5">
        <f t="shared" si="40"/>
        <v>-26924670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24119679</v>
      </c>
      <c r="G91" s="5">
        <f>'Recaudado ''18'!H221</f>
        <v>24119679</v>
      </c>
      <c r="H91" s="5">
        <f t="shared" si="40"/>
        <v>-38622869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178789458</v>
      </c>
      <c r="G92" s="5">
        <f>'Recaudado ''18'!H222</f>
        <v>178789458</v>
      </c>
      <c r="H92" s="5">
        <f t="shared" si="40"/>
        <v>-177001119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529815993</v>
      </c>
      <c r="G93" s="5">
        <f>'Recaudado ''18'!H223</f>
        <v>529815993</v>
      </c>
      <c r="H93" s="5">
        <f t="shared" si="40"/>
        <v>104804916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4562138757.8800011</v>
      </c>
      <c r="G94" s="6">
        <f t="shared" si="41"/>
        <v>4562138757.8800011</v>
      </c>
      <c r="H94" s="6">
        <f>SUM(H95:H97,H100:H101,H106,H109:H110)</f>
        <v>-5476896178.1199999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2152252418.46</v>
      </c>
      <c r="G95" s="5">
        <f>'Recaudado ''18'!H225</f>
        <v>2152252418.46</v>
      </c>
      <c r="H95" s="5">
        <f t="shared" ref="H95:H96" si="44">G95-C95</f>
        <v>-3304244921.54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783441389</v>
      </c>
      <c r="G96" s="5">
        <f>'Recaudado ''18'!H226</f>
        <v>783441389</v>
      </c>
      <c r="H96" s="5">
        <f t="shared" si="44"/>
        <v>-782441098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466729230</v>
      </c>
      <c r="G97" s="5">
        <f t="shared" si="45"/>
        <v>466729230</v>
      </c>
      <c r="H97" s="5">
        <f>SUM(H98:H99)</f>
        <v>-325554437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56574360</v>
      </c>
      <c r="G98" s="5">
        <f>'Recaudado ''18'!H228</f>
        <v>56574360</v>
      </c>
      <c r="H98" s="5">
        <f t="shared" ref="H98:H100" si="48">G98-C98</f>
        <v>-39461922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410154870</v>
      </c>
      <c r="G99" s="5">
        <f>'Recaudado ''18'!H229</f>
        <v>410154870</v>
      </c>
      <c r="H99" s="5">
        <f t="shared" si="48"/>
        <v>-286092515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495235248</v>
      </c>
      <c r="G100" s="5">
        <f>'Recaudado ''18'!H230</f>
        <v>495235248</v>
      </c>
      <c r="H100" s="5">
        <f t="shared" si="48"/>
        <v>-483492679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321256836.03000003</v>
      </c>
      <c r="G101" s="5">
        <f t="shared" si="49"/>
        <v>321256836.03000003</v>
      </c>
      <c r="H101" s="5">
        <f>SUM(H102:H105)</f>
        <v>-243287481.96999997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59457486</v>
      </c>
      <c r="G102" s="5">
        <f>'Recaudado ''18'!H232</f>
        <v>59457486</v>
      </c>
      <c r="H102" s="5">
        <f t="shared" ref="H102:H105" si="52">G102-C102</f>
        <v>-52579711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164973642.05000001</v>
      </c>
      <c r="G103" s="5">
        <f>'Recaudado ''18'!H233</f>
        <v>164973642.05000001</v>
      </c>
      <c r="H103" s="5">
        <f t="shared" si="52"/>
        <v>-153552473.94999999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4026160.12</v>
      </c>
      <c r="G104" s="5">
        <f>'Recaudado ''18'!H234</f>
        <v>4026160.12</v>
      </c>
      <c r="H104" s="5">
        <f t="shared" si="52"/>
        <v>-3696402.88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92799547.859999999</v>
      </c>
      <c r="G105" s="5">
        <f>'Recaudado ''18'!H235</f>
        <v>92799547.859999999</v>
      </c>
      <c r="H105" s="5">
        <f t="shared" si="52"/>
        <v>-33458894.140000001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69718612</v>
      </c>
      <c r="G106" s="5">
        <f t="shared" si="53"/>
        <v>69718612</v>
      </c>
      <c r="H106" s="5">
        <f>SUM(H107:H108)</f>
        <v>-73455992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47171093</v>
      </c>
      <c r="G107" s="5">
        <f>'Recaudado ''18'!H237</f>
        <v>47171093</v>
      </c>
      <c r="H107" s="5">
        <f t="shared" ref="H107:H110" si="56">G107-C107</f>
        <v>-51164547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22547519</v>
      </c>
      <c r="G108" s="5">
        <f>'Recaudado ''18'!H238</f>
        <v>22547519</v>
      </c>
      <c r="H108" s="5">
        <f t="shared" si="56"/>
        <v>-22291445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87784102.079999998</v>
      </c>
      <c r="G109" s="5">
        <f>'Recaudado ''18'!H239</f>
        <v>87784102.079999998</v>
      </c>
      <c r="H109" s="5">
        <f t="shared" si="56"/>
        <v>-89724227.920000002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185720922.31</v>
      </c>
      <c r="G110" s="5">
        <f>'Recaudado ''18'!H240</f>
        <v>185720922.31</v>
      </c>
      <c r="H110" s="5">
        <f t="shared" si="56"/>
        <v>-174695340.69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1764931615.8400002</v>
      </c>
      <c r="G111" s="6">
        <f t="shared" si="57"/>
        <v>1764931615.8400002</v>
      </c>
      <c r="H111" s="6">
        <f>SUM(H112:H114)</f>
        <v>-1094153456.1599998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1605862745.8400002</v>
      </c>
      <c r="G112" s="5">
        <f>'Recaudado ''18'!H242</f>
        <v>1605862745.8400002</v>
      </c>
      <c r="H112" s="5">
        <f t="shared" ref="H112:H116" si="60">G112-C112</f>
        <v>-980567702.15999985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159068870</v>
      </c>
      <c r="G113" s="5">
        <f>'Recaudado ''18'!H243</f>
        <v>159068870</v>
      </c>
      <c r="H113" s="5">
        <f t="shared" si="60"/>
        <v>-113585754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''18'!H244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F119" si="62">D120</f>
        <v>0</v>
      </c>
      <c r="E119" s="27">
        <f t="shared" si="62"/>
        <v>0</v>
      </c>
      <c r="F119" s="27">
        <f t="shared" si="62"/>
        <v>0</v>
      </c>
      <c r="G119" s="27">
        <f>G120</f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''18'!H250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F123" si="66">SUM(D9,D27,D29,D31,D62,D72,D82,D84,D116,D118)</f>
        <v>0</v>
      </c>
      <c r="E123" s="33">
        <f t="shared" si="66"/>
        <v>28415664155</v>
      </c>
      <c r="F123" s="33">
        <f t="shared" si="66"/>
        <v>15302987819.470001</v>
      </c>
      <c r="G123" s="33">
        <f>SUM(G9,G27,G29,G31,G62,G72,G82,G84,G116,G118)</f>
        <v>15302987819.470001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-13112676335.529999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15302987819.470001</v>
      </c>
      <c r="G128" s="29">
        <f t="shared" si="67"/>
        <v>15302987819.470001</v>
      </c>
      <c r="H128" s="29">
        <f t="shared" si="67"/>
        <v>-13112676335.529999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1798560865.6199999</v>
      </c>
      <c r="G129" s="14">
        <f t="shared" si="68"/>
        <v>1798560865.6199999</v>
      </c>
      <c r="H129" s="14">
        <f t="shared" ref="H129" si="69">G129-C129</f>
        <v>-1420405798.3800001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774725645.48000002</v>
      </c>
      <c r="G131" s="5">
        <f t="shared" si="71"/>
        <v>774725645.48000002</v>
      </c>
      <c r="H131" s="5">
        <f>G131-C131</f>
        <v>-434801288.51999998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55267112.329999998</v>
      </c>
      <c r="G132" s="5">
        <f t="shared" si="72"/>
        <v>55267112.329999998</v>
      </c>
      <c r="H132" s="5">
        <f t="shared" ref="H132:H139" si="73">G132-C132</f>
        <v>-85523808.670000002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55267112.329999998</v>
      </c>
      <c r="G133" s="5">
        <f t="shared" si="74"/>
        <v>55267112.329999998</v>
      </c>
      <c r="H133" s="5">
        <f t="shared" si="73"/>
        <v>-85523808.670000002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702033990.32000005</v>
      </c>
      <c r="G135" s="5">
        <f t="shared" si="76"/>
        <v>702033990.32000005</v>
      </c>
      <c r="H135" s="5">
        <f t="shared" si="73"/>
        <v>-698421140.67999995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702033990.32000005</v>
      </c>
      <c r="G136" s="5">
        <f t="shared" si="77"/>
        <v>702033990.32000005</v>
      </c>
      <c r="H136" s="5">
        <f t="shared" si="73"/>
        <v>-698421140.67999995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11972400205.720001</v>
      </c>
      <c r="G138" s="5">
        <f t="shared" si="79"/>
        <v>11972400205.720001</v>
      </c>
      <c r="H138" s="5">
        <f t="shared" si="73"/>
        <v>-10473524299.279999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F145" si="83">D120</f>
        <v>0</v>
      </c>
      <c r="E145" s="14">
        <f t="shared" si="83"/>
        <v>0</v>
      </c>
      <c r="F145" s="14">
        <f t="shared" si="83"/>
        <v>0</v>
      </c>
      <c r="G145" s="14">
        <f>G120</f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15302987819.470001</v>
      </c>
      <c r="G147" s="33">
        <f t="shared" si="84"/>
        <v>15302987819.470001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-13112676335.529999</v>
      </c>
    </row>
    <row r="149" spans="2:8" ht="15" customHeight="1">
      <c r="B149" s="18" t="str">
        <f>'M-ENE'!B149</f>
        <v>Nota: Las cifras pueden presentar diferencias por redondeo. * Estimado anual.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49"/>
  <sheetViews>
    <sheetView showGridLines="0" zoomScale="85" zoomScaleNormal="85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156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1798560865.6199999</v>
      </c>
      <c r="G9" s="29">
        <f t="shared" si="0"/>
        <v>1798560865.6199999</v>
      </c>
      <c r="H9" s="29">
        <f>SUM(H10,H12,H14,H20,H22)</f>
        <v>-1420405798.3800001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2588930</v>
      </c>
      <c r="G10" s="27">
        <f t="shared" si="1"/>
        <v>2588930</v>
      </c>
      <c r="H10" s="27">
        <f>H11</f>
        <v>-2560233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2588930</v>
      </c>
      <c r="G11" s="5">
        <f>'Recaudado ''18'!I141</f>
        <v>2588930</v>
      </c>
      <c r="H11" s="5">
        <f>G11-C11</f>
        <v>-2560233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63646827</v>
      </c>
      <c r="G12" s="6">
        <f t="shared" si="2"/>
        <v>63646827</v>
      </c>
      <c r="H12" s="6">
        <f>H13</f>
        <v>-10846215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63646827</v>
      </c>
      <c r="G13" s="5">
        <f>'Recaudado ''18'!I143</f>
        <v>63646827</v>
      </c>
      <c r="H13" s="5">
        <f>G13-C13</f>
        <v>-10846215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843905051.69999993</v>
      </c>
      <c r="G14" s="6">
        <f t="shared" si="3"/>
        <v>843905051.69999993</v>
      </c>
      <c r="H14" s="6">
        <f>SUM(H15:H19)</f>
        <v>-719579411.30000007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12574467</v>
      </c>
      <c r="G15" s="5">
        <f>'Recaudado ''18'!I145</f>
        <v>12574467</v>
      </c>
      <c r="H15" s="5">
        <f t="shared" ref="H15:H19" si="6">G15-C15</f>
        <v>-10517333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760979155.69999993</v>
      </c>
      <c r="G16" s="5">
        <f>'Recaudado ''18'!I146</f>
        <v>760979155.69999993</v>
      </c>
      <c r="H16" s="5">
        <f t="shared" si="6"/>
        <v>-618803551.30000007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32165772</v>
      </c>
      <c r="G17" s="5">
        <f>'Recaudado ''18'!I147</f>
        <v>32165772</v>
      </c>
      <c r="H17" s="5">
        <f t="shared" si="6"/>
        <v>-55844803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13864534</v>
      </c>
      <c r="G18" s="5">
        <f>'Recaudado ''18'!I148</f>
        <v>13864534</v>
      </c>
      <c r="H18" s="5">
        <f t="shared" si="6"/>
        <v>-16481152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24321123</v>
      </c>
      <c r="G19" s="5">
        <f>'Recaudado ''18'!I149</f>
        <v>24321123</v>
      </c>
      <c r="H19" s="5">
        <f t="shared" si="6"/>
        <v>-17932572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861231968.91999996</v>
      </c>
      <c r="G20" s="6">
        <f t="shared" si="7"/>
        <v>861231968.91999996</v>
      </c>
      <c r="H20" s="6">
        <f>H21</f>
        <v>-671591115.08000004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861231968.91999996</v>
      </c>
      <c r="G21" s="5">
        <f>'Recaudado ''18'!I151</f>
        <v>861231968.91999996</v>
      </c>
      <c r="H21" s="5">
        <f t="shared" ref="H21" si="8">G21-C21</f>
        <v>-671591115.08000004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27188088</v>
      </c>
      <c r="G22" s="6">
        <f t="shared" si="9"/>
        <v>27188088</v>
      </c>
      <c r="H22" s="6">
        <f>SUM(H23:H25)</f>
        <v>-15828824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9282270</v>
      </c>
      <c r="G23" s="5">
        <f>'Recaudado ''18'!I153</f>
        <v>9282270</v>
      </c>
      <c r="H23" s="5">
        <f t="shared" ref="H23:H29" si="12">G23-C23</f>
        <v>-12631714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9073934</v>
      </c>
      <c r="G24" s="5">
        <f>'Recaudado ''18'!I154</f>
        <v>9073934</v>
      </c>
      <c r="H24" s="5">
        <f t="shared" si="12"/>
        <v>-64162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8831884</v>
      </c>
      <c r="G25" s="5">
        <f>'Recaudado ''18'!I155</f>
        <v>8831884</v>
      </c>
      <c r="H25" s="5">
        <f t="shared" si="12"/>
        <v>-3132948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774725645.48000002</v>
      </c>
      <c r="G31" s="29">
        <f t="shared" si="13"/>
        <v>774725645.48000002</v>
      </c>
      <c r="H31" s="29">
        <f>SUM(H32,H57)</f>
        <v>-434801288.51999998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733320785.48000002</v>
      </c>
      <c r="G32" s="27">
        <f t="shared" si="14"/>
        <v>733320785.48000002</v>
      </c>
      <c r="H32" s="27">
        <f>SUM(H33:H56)</f>
        <v>-431091961.51999998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183884462</v>
      </c>
      <c r="G33" s="5">
        <f>'Recaudado ''18'!I163</f>
        <v>183884462</v>
      </c>
      <c r="H33" s="5">
        <f t="shared" ref="H33:H56" si="17">G33-C33</f>
        <v>-91661782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128091926</v>
      </c>
      <c r="G34" s="5">
        <f>'Recaudado ''18'!I164</f>
        <v>128091926</v>
      </c>
      <c r="H34" s="5">
        <f t="shared" si="17"/>
        <v>-52764089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2637093</v>
      </c>
      <c r="G35" s="5">
        <f>'Recaudado ''18'!I165</f>
        <v>2637093</v>
      </c>
      <c r="H35" s="5">
        <f t="shared" si="17"/>
        <v>-1006985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94787383</v>
      </c>
      <c r="G36" s="5">
        <f>'Recaudado ''18'!I166</f>
        <v>94787383</v>
      </c>
      <c r="H36" s="5">
        <f t="shared" si="17"/>
        <v>13802305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4242703</v>
      </c>
      <c r="G37" s="5">
        <f>'Recaudado ''18'!I167</f>
        <v>4242703</v>
      </c>
      <c r="H37" s="5">
        <f t="shared" si="17"/>
        <v>-2684930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19054385</v>
      </c>
      <c r="G38" s="5">
        <f>'Recaudado ''18'!I168</f>
        <v>19054385</v>
      </c>
      <c r="H38" s="5">
        <f t="shared" si="17"/>
        <v>-16006677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467081</v>
      </c>
      <c r="G39" s="5">
        <f>'Recaudado ''18'!I169</f>
        <v>467081</v>
      </c>
      <c r="H39" s="5">
        <f t="shared" si="17"/>
        <v>-497498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4636590</v>
      </c>
      <c r="G40" s="5">
        <f>'Recaudado ''18'!I170</f>
        <v>4636590</v>
      </c>
      <c r="H40" s="5">
        <f t="shared" si="17"/>
        <v>-2488942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8756</v>
      </c>
      <c r="G41" s="5">
        <f>'Recaudado ''18'!I171</f>
        <v>8756</v>
      </c>
      <c r="H41" s="5">
        <f t="shared" si="17"/>
        <v>-56744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275953041</v>
      </c>
      <c r="G42" s="5">
        <f>'Recaudado ''18'!I172</f>
        <v>275953041</v>
      </c>
      <c r="H42" s="5">
        <f t="shared" si="17"/>
        <v>-249889428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4817276</v>
      </c>
      <c r="G43" s="5">
        <f>'Recaudado ''18'!I173</f>
        <v>4817276</v>
      </c>
      <c r="H43" s="5">
        <f t="shared" si="17"/>
        <v>-7815685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1630833</v>
      </c>
      <c r="G44" s="5">
        <f>'Recaudado ''18'!I174</f>
        <v>1630833</v>
      </c>
      <c r="H44" s="5">
        <f t="shared" si="17"/>
        <v>-5996221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2905882</v>
      </c>
      <c r="G45" s="5">
        <f>'Recaudado ''18'!I175</f>
        <v>2905882</v>
      </c>
      <c r="H45" s="5">
        <f t="shared" si="17"/>
        <v>-4102773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2165</v>
      </c>
      <c r="G46" s="5">
        <f>'Recaudado ''18'!I176</f>
        <v>2165</v>
      </c>
      <c r="H46" s="5">
        <f t="shared" si="17"/>
        <v>2165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403082</v>
      </c>
      <c r="G47" s="5">
        <f>'Recaudado ''18'!I177</f>
        <v>403082</v>
      </c>
      <c r="H47" s="5">
        <f t="shared" si="17"/>
        <v>-179637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18860</v>
      </c>
      <c r="G48" s="5">
        <f>'Recaudado ''18'!I178</f>
        <v>18860</v>
      </c>
      <c r="H48" s="5">
        <f t="shared" si="17"/>
        <v>-90160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13337</v>
      </c>
      <c r="G49" s="5">
        <f>'Recaudado ''18'!I179</f>
        <v>13337</v>
      </c>
      <c r="H49" s="5">
        <f t="shared" si="17"/>
        <v>-41005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2517320</v>
      </c>
      <c r="G50" s="5">
        <f>'Recaudado ''18'!I180</f>
        <v>2517320</v>
      </c>
      <c r="H50" s="5">
        <f t="shared" si="17"/>
        <v>-2126481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''18'!I181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1805196</v>
      </c>
      <c r="G52" s="5">
        <f>'Recaudado ''18'!I182</f>
        <v>1805196</v>
      </c>
      <c r="H52" s="5">
        <f t="shared" si="17"/>
        <v>-3197053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5560235</v>
      </c>
      <c r="G53" s="5">
        <f>'Recaudado ''18'!I183</f>
        <v>5560235</v>
      </c>
      <c r="H53" s="5">
        <f t="shared" si="17"/>
        <v>-3223859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248551</v>
      </c>
      <c r="G54" s="5">
        <f>'Recaudado ''18'!I184</f>
        <v>248551</v>
      </c>
      <c r="H54" s="5">
        <f t="shared" si="17"/>
        <v>-701111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-365371.52</v>
      </c>
      <c r="G55" s="5">
        <f>'Recaudado ''18'!I185</f>
        <v>-365371.52</v>
      </c>
      <c r="H55" s="5">
        <f t="shared" si="17"/>
        <v>-365371.52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''18'!I186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41404860</v>
      </c>
      <c r="G57" s="6">
        <f t="shared" si="18"/>
        <v>41404860</v>
      </c>
      <c r="H57" s="6">
        <f>SUM(H58:H60)</f>
        <v>-3709327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3967904</v>
      </c>
      <c r="G58" s="5">
        <f>'Recaudado ''18'!I188</f>
        <v>3967904</v>
      </c>
      <c r="H58" s="5">
        <f t="shared" ref="H58:H60" si="20">G58-C58</f>
        <v>-6735896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30881758</v>
      </c>
      <c r="G59" s="5">
        <f>'Recaudado ''18'!I189</f>
        <v>30881758</v>
      </c>
      <c r="H59" s="5">
        <f t="shared" si="20"/>
        <v>4643756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6555198</v>
      </c>
      <c r="G60" s="5">
        <f>'Recaudado ''18'!I190</f>
        <v>6555198</v>
      </c>
      <c r="H60" s="5">
        <f t="shared" si="20"/>
        <v>-1617187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55267112.329999998</v>
      </c>
      <c r="G62" s="29">
        <f t="shared" si="21"/>
        <v>55267112.329999998</v>
      </c>
      <c r="H62" s="29">
        <f>SUM(H63,H69)</f>
        <v>-85523808.670000002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55267112.329999998</v>
      </c>
      <c r="G63" s="27">
        <f t="shared" si="22"/>
        <v>55267112.329999998</v>
      </c>
      <c r="H63" s="27">
        <f>SUM(H64:H68)</f>
        <v>-85523808.670000002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4396706.2200000007</v>
      </c>
      <c r="G64" s="5">
        <f>'Recaudado ''18'!I194</f>
        <v>4396706.2200000007</v>
      </c>
      <c r="H64" s="5">
        <f t="shared" ref="H64:H68" si="25">G64-C64</f>
        <v>3361764.2200000007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''18'!I195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''18'!I196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29338584</v>
      </c>
      <c r="G67" s="5">
        <f>'Recaudado ''18'!I197</f>
        <v>29338584</v>
      </c>
      <c r="H67" s="5">
        <f t="shared" si="25"/>
        <v>-40112086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21531822.109999999</v>
      </c>
      <c r="G68" s="5">
        <f>'Recaudado ''18'!I198</f>
        <v>21531822.109999999</v>
      </c>
      <c r="H68" s="5">
        <f t="shared" si="25"/>
        <v>-48773486.890000001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''18'!I200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702033990.32000005</v>
      </c>
      <c r="G72" s="29">
        <f t="shared" si="30"/>
        <v>702033990.32000005</v>
      </c>
      <c r="H72" s="29">
        <f>SUM(H73,H80)</f>
        <v>-698421140.67999995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702033990.32000005</v>
      </c>
      <c r="G73" s="27">
        <f t="shared" si="31"/>
        <v>702033990.32000005</v>
      </c>
      <c r="H73" s="27">
        <f>SUM(H74:H79)</f>
        <v>-698421140.67999995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10453398</v>
      </c>
      <c r="G74" s="5">
        <f>'Recaudado ''18'!I204</f>
        <v>10453398</v>
      </c>
      <c r="H74" s="5">
        <f t="shared" ref="H74:H80" si="34">G74-C74</f>
        <v>-45148506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4439500</v>
      </c>
      <c r="G75" s="5">
        <f>'Recaudado ''18'!I205</f>
        <v>4439500</v>
      </c>
      <c r="H75" s="5">
        <f t="shared" si="34"/>
        <v>-2659224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187227003.46000001</v>
      </c>
      <c r="G76" s="5">
        <f>'Recaudado ''18'!I206</f>
        <v>187227003.46000001</v>
      </c>
      <c r="H76" s="5">
        <f t="shared" si="34"/>
        <v>-26581809.539999992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557278</v>
      </c>
      <c r="G77" s="5">
        <f>'Recaudado ''18'!I207</f>
        <v>557278</v>
      </c>
      <c r="H77" s="5">
        <f t="shared" si="34"/>
        <v>-872687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108482043</v>
      </c>
      <c r="G78" s="5">
        <f>'Recaudado ''18'!I208</f>
        <v>108482043</v>
      </c>
      <c r="H78" s="5">
        <f t="shared" si="34"/>
        <v>-115933080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390874767.86000001</v>
      </c>
      <c r="G79" s="5">
        <f>'Recaudado ''18'!I209</f>
        <v>390874767.86000001</v>
      </c>
      <c r="H79" s="5">
        <f t="shared" si="34"/>
        <v>-507225834.13999999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11972400205.720001</v>
      </c>
      <c r="G84" s="29">
        <f t="shared" si="36"/>
        <v>11972400205.720001</v>
      </c>
      <c r="H84" s="29">
        <f>SUM(H85,H94,H111)</f>
        <v>-10473524299.279999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5645329832</v>
      </c>
      <c r="G85" s="27">
        <f t="shared" si="37"/>
        <v>5645329832</v>
      </c>
      <c r="H85" s="27">
        <f>SUM(H86:H93)</f>
        <v>-3902474665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4267856450</v>
      </c>
      <c r="G86" s="5">
        <f>'Recaudado ''18'!I216</f>
        <v>4267856450</v>
      </c>
      <c r="H86" s="5">
        <f t="shared" ref="H86:H93" si="40">G86-C86</f>
        <v>-3092395012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230232671</v>
      </c>
      <c r="G87" s="5">
        <f>'Recaudado ''18'!I217</f>
        <v>230232671</v>
      </c>
      <c r="H87" s="5">
        <f t="shared" si="40"/>
        <v>-197044500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243509888</v>
      </c>
      <c r="G88" s="5">
        <f>'Recaudado ''18'!I218</f>
        <v>243509888</v>
      </c>
      <c r="H88" s="5">
        <f t="shared" si="40"/>
        <v>-228301126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144081023</v>
      </c>
      <c r="G89" s="5">
        <f>'Recaudado ''18'!I219</f>
        <v>144081023</v>
      </c>
      <c r="H89" s="5">
        <f t="shared" si="40"/>
        <v>-246990285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26924670</v>
      </c>
      <c r="G90" s="5">
        <f>'Recaudado ''18'!I220</f>
        <v>26924670</v>
      </c>
      <c r="H90" s="5">
        <f t="shared" si="40"/>
        <v>-26924670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24119679</v>
      </c>
      <c r="G91" s="5">
        <f>'Recaudado ''18'!I221</f>
        <v>24119679</v>
      </c>
      <c r="H91" s="5">
        <f t="shared" si="40"/>
        <v>-38622869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178789458</v>
      </c>
      <c r="G92" s="5">
        <f>'Recaudado ''18'!I222</f>
        <v>178789458</v>
      </c>
      <c r="H92" s="5">
        <f t="shared" si="40"/>
        <v>-177001119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529815993</v>
      </c>
      <c r="G93" s="5">
        <f>'Recaudado ''18'!I223</f>
        <v>529815993</v>
      </c>
      <c r="H93" s="5">
        <f t="shared" si="40"/>
        <v>104804916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4562138757.8800011</v>
      </c>
      <c r="G94" s="6">
        <f t="shared" si="41"/>
        <v>4562138757.8800011</v>
      </c>
      <c r="H94" s="6">
        <f>SUM(H95:H97,H100:H101,H106,H109:H110)</f>
        <v>-5476896178.1199999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2152252418.46</v>
      </c>
      <c r="G95" s="5">
        <f>'Recaudado ''18'!I225</f>
        <v>2152252418.46</v>
      </c>
      <c r="H95" s="5">
        <f t="shared" ref="H95:H96" si="44">G95-C95</f>
        <v>-3304244921.54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783441389</v>
      </c>
      <c r="G96" s="5">
        <f>'Recaudado ''18'!I226</f>
        <v>783441389</v>
      </c>
      <c r="H96" s="5">
        <f t="shared" si="44"/>
        <v>-782441098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466729230</v>
      </c>
      <c r="G97" s="5">
        <f t="shared" si="45"/>
        <v>466729230</v>
      </c>
      <c r="H97" s="5">
        <f>SUM(H98:H99)</f>
        <v>-325554437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56574360</v>
      </c>
      <c r="G98" s="5">
        <f>'Recaudado ''18'!I228</f>
        <v>56574360</v>
      </c>
      <c r="H98" s="5">
        <f t="shared" ref="H98:H100" si="48">G98-C98</f>
        <v>-39461922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410154870</v>
      </c>
      <c r="G99" s="5">
        <f>'Recaudado ''18'!I229</f>
        <v>410154870</v>
      </c>
      <c r="H99" s="5">
        <f t="shared" si="48"/>
        <v>-286092515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495235248</v>
      </c>
      <c r="G100" s="5">
        <f>'Recaudado ''18'!I230</f>
        <v>495235248</v>
      </c>
      <c r="H100" s="5">
        <f t="shared" si="48"/>
        <v>-483492679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321256836.03000003</v>
      </c>
      <c r="G101" s="5">
        <f t="shared" si="49"/>
        <v>321256836.03000003</v>
      </c>
      <c r="H101" s="5">
        <f>SUM(H102:H105)</f>
        <v>-243287481.96999997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59457486</v>
      </c>
      <c r="G102" s="5">
        <f>'Recaudado ''18'!I232</f>
        <v>59457486</v>
      </c>
      <c r="H102" s="5">
        <f t="shared" ref="H102:H105" si="52">G102-C102</f>
        <v>-52579711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164973642.05000001</v>
      </c>
      <c r="G103" s="5">
        <f>'Recaudado ''18'!I233</f>
        <v>164973642.05000001</v>
      </c>
      <c r="H103" s="5">
        <f t="shared" si="52"/>
        <v>-153552473.94999999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4026160.12</v>
      </c>
      <c r="G104" s="5">
        <f>'Recaudado ''18'!I234</f>
        <v>4026160.12</v>
      </c>
      <c r="H104" s="5">
        <f t="shared" si="52"/>
        <v>-3696402.88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92799547.859999999</v>
      </c>
      <c r="G105" s="5">
        <f>'Recaudado ''18'!I235</f>
        <v>92799547.859999999</v>
      </c>
      <c r="H105" s="5">
        <f t="shared" si="52"/>
        <v>-33458894.140000001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69718612</v>
      </c>
      <c r="G106" s="5">
        <f t="shared" si="53"/>
        <v>69718612</v>
      </c>
      <c r="H106" s="5">
        <f>SUM(H107:H108)</f>
        <v>-73455992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47171093</v>
      </c>
      <c r="G107" s="5">
        <f>'Recaudado ''18'!I237</f>
        <v>47171093</v>
      </c>
      <c r="H107" s="5">
        <f t="shared" ref="H107:H110" si="56">G107-C107</f>
        <v>-51164547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22547519</v>
      </c>
      <c r="G108" s="5">
        <f>'Recaudado ''18'!I238</f>
        <v>22547519</v>
      </c>
      <c r="H108" s="5">
        <f t="shared" si="56"/>
        <v>-22291445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87784102.079999998</v>
      </c>
      <c r="G109" s="5">
        <f>'Recaudado ''18'!I239</f>
        <v>87784102.079999998</v>
      </c>
      <c r="H109" s="5">
        <f t="shared" si="56"/>
        <v>-89724227.920000002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185720922.31</v>
      </c>
      <c r="G110" s="5">
        <f>'Recaudado ''18'!I240</f>
        <v>185720922.31</v>
      </c>
      <c r="H110" s="5">
        <f t="shared" si="56"/>
        <v>-174695340.69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1764931615.8400002</v>
      </c>
      <c r="G111" s="6">
        <f t="shared" si="57"/>
        <v>1764931615.8400002</v>
      </c>
      <c r="H111" s="6">
        <f>SUM(H112:H114)</f>
        <v>-1094153456.1599998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1605862745.8400002</v>
      </c>
      <c r="G112" s="5">
        <f>'Recaudado ''18'!I242</f>
        <v>1605862745.8400002</v>
      </c>
      <c r="H112" s="5">
        <f t="shared" ref="H112:H116" si="60">G112-C112</f>
        <v>-980567702.15999985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159068870</v>
      </c>
      <c r="G113" s="5">
        <f>'Recaudado ''18'!I243</f>
        <v>159068870</v>
      </c>
      <c r="H113" s="5">
        <f t="shared" si="60"/>
        <v>-113585754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''18'!I244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''18'!I250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15302987819.470001</v>
      </c>
      <c r="G123" s="33">
        <f t="shared" si="66"/>
        <v>15302987819.470001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-13112676335.529999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15302987819.470001</v>
      </c>
      <c r="G128" s="29">
        <f t="shared" si="67"/>
        <v>15302987819.470001</v>
      </c>
      <c r="H128" s="29">
        <f t="shared" si="67"/>
        <v>-13112676335.529999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1798560865.6199999</v>
      </c>
      <c r="G129" s="14">
        <f t="shared" si="68"/>
        <v>1798560865.6199999</v>
      </c>
      <c r="H129" s="14">
        <f t="shared" ref="H129" si="69">G129-C129</f>
        <v>-1420405798.3800001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774725645.48000002</v>
      </c>
      <c r="G131" s="5">
        <f t="shared" si="71"/>
        <v>774725645.48000002</v>
      </c>
      <c r="H131" s="5">
        <f>G131-C131</f>
        <v>-434801288.51999998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55267112.329999998</v>
      </c>
      <c r="G132" s="5">
        <f t="shared" si="72"/>
        <v>55267112.329999998</v>
      </c>
      <c r="H132" s="5">
        <f t="shared" ref="H132:H139" si="73">G132-C132</f>
        <v>-85523808.670000002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55267112.329999998</v>
      </c>
      <c r="G133" s="5">
        <f t="shared" si="74"/>
        <v>55267112.329999998</v>
      </c>
      <c r="H133" s="5">
        <f t="shared" si="73"/>
        <v>-85523808.670000002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702033990.32000005</v>
      </c>
      <c r="G135" s="5">
        <f t="shared" si="76"/>
        <v>702033990.32000005</v>
      </c>
      <c r="H135" s="5">
        <f t="shared" si="73"/>
        <v>-698421140.67999995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702033990.32000005</v>
      </c>
      <c r="G136" s="5">
        <f t="shared" si="77"/>
        <v>702033990.32000005</v>
      </c>
      <c r="H136" s="5">
        <f t="shared" si="73"/>
        <v>-698421140.67999995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11972400205.720001</v>
      </c>
      <c r="G138" s="5">
        <f t="shared" si="79"/>
        <v>11972400205.720001</v>
      </c>
      <c r="H138" s="5">
        <f t="shared" si="73"/>
        <v>-10473524299.279999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15302987819.470001</v>
      </c>
      <c r="G147" s="33">
        <f t="shared" si="84"/>
        <v>15302987819.470001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-13112676335.529999</v>
      </c>
    </row>
    <row r="149" spans="2:8" ht="15" customHeight="1">
      <c r="B149" s="18" t="str">
        <f>'M-ENE'!B149</f>
        <v>Nota: Las cifras pueden presentar diferencias por redondeo. * Estimado anual.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3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9"/>
  <sheetViews>
    <sheetView showGridLines="0" zoomScale="85" zoomScaleNormal="85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155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1798560865.6199999</v>
      </c>
      <c r="G9" s="29">
        <f t="shared" si="0"/>
        <v>1798560865.6199999</v>
      </c>
      <c r="H9" s="29">
        <f>SUM(H10,H12,H14,H20,H22)</f>
        <v>-1420405798.3800001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2588930</v>
      </c>
      <c r="G10" s="27">
        <f t="shared" si="1"/>
        <v>2588930</v>
      </c>
      <c r="H10" s="27">
        <f>H11</f>
        <v>-2560233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2588930</v>
      </c>
      <c r="G11" s="5">
        <f>'Recaudado ''18'!J141</f>
        <v>2588930</v>
      </c>
      <c r="H11" s="5">
        <f>G11-C11</f>
        <v>-2560233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63646827</v>
      </c>
      <c r="G12" s="6">
        <f t="shared" si="2"/>
        <v>63646827</v>
      </c>
      <c r="H12" s="6">
        <f>H13</f>
        <v>-10846215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63646827</v>
      </c>
      <c r="G13" s="5">
        <f>'Recaudado ''18'!J143</f>
        <v>63646827</v>
      </c>
      <c r="H13" s="5">
        <f>G13-C13</f>
        <v>-10846215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843905051.69999993</v>
      </c>
      <c r="G14" s="6">
        <f t="shared" si="3"/>
        <v>843905051.69999993</v>
      </c>
      <c r="H14" s="6">
        <f>SUM(H15:H19)</f>
        <v>-719579411.30000007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12574467</v>
      </c>
      <c r="G15" s="5">
        <f>'Recaudado ''18'!J145</f>
        <v>12574467</v>
      </c>
      <c r="H15" s="5">
        <f t="shared" ref="H15:H19" si="6">G15-C15</f>
        <v>-10517333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760979155.69999993</v>
      </c>
      <c r="G16" s="5">
        <f>'Recaudado ''18'!J146</f>
        <v>760979155.69999993</v>
      </c>
      <c r="H16" s="5">
        <f t="shared" si="6"/>
        <v>-618803551.30000007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32165772</v>
      </c>
      <c r="G17" s="5">
        <f>'Recaudado ''18'!J147</f>
        <v>32165772</v>
      </c>
      <c r="H17" s="5">
        <f t="shared" si="6"/>
        <v>-55844803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13864534</v>
      </c>
      <c r="G18" s="5">
        <f>'Recaudado ''18'!J148</f>
        <v>13864534</v>
      </c>
      <c r="H18" s="5">
        <f t="shared" si="6"/>
        <v>-16481152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24321123</v>
      </c>
      <c r="G19" s="5">
        <f>'Recaudado ''18'!J149</f>
        <v>24321123</v>
      </c>
      <c r="H19" s="5">
        <f t="shared" si="6"/>
        <v>-17932572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861231968.91999996</v>
      </c>
      <c r="G20" s="6">
        <f t="shared" si="7"/>
        <v>861231968.91999996</v>
      </c>
      <c r="H20" s="6">
        <f>H21</f>
        <v>-671591115.08000004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861231968.91999996</v>
      </c>
      <c r="G21" s="5">
        <f>'Recaudado ''18'!J151</f>
        <v>861231968.91999996</v>
      </c>
      <c r="H21" s="5">
        <f t="shared" ref="H21" si="8">G21-C21</f>
        <v>-671591115.08000004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27188088</v>
      </c>
      <c r="G22" s="6">
        <f t="shared" si="9"/>
        <v>27188088</v>
      </c>
      <c r="H22" s="6">
        <f>SUM(H23:H25)</f>
        <v>-15828824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9282270</v>
      </c>
      <c r="G23" s="5">
        <f>'Recaudado ''18'!J153</f>
        <v>9282270</v>
      </c>
      <c r="H23" s="5">
        <f t="shared" ref="H23:H29" si="12">G23-C23</f>
        <v>-12631714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9073934</v>
      </c>
      <c r="G24" s="5">
        <f>'Recaudado ''18'!J154</f>
        <v>9073934</v>
      </c>
      <c r="H24" s="5">
        <f t="shared" si="12"/>
        <v>-64162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8831884</v>
      </c>
      <c r="G25" s="5">
        <f>'Recaudado ''18'!J155</f>
        <v>8831884</v>
      </c>
      <c r="H25" s="5">
        <f t="shared" si="12"/>
        <v>-3132948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774725645.48000002</v>
      </c>
      <c r="G31" s="29">
        <f t="shared" si="13"/>
        <v>774725645.48000002</v>
      </c>
      <c r="H31" s="29">
        <f>SUM(H32,H57)</f>
        <v>-434801288.51999998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733320785.48000002</v>
      </c>
      <c r="G32" s="27">
        <f t="shared" si="14"/>
        <v>733320785.48000002</v>
      </c>
      <c r="H32" s="27">
        <f>SUM(H33:H56)</f>
        <v>-431091961.51999998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183884462</v>
      </c>
      <c r="G33" s="5">
        <f>'Recaudado ''18'!J163</f>
        <v>183884462</v>
      </c>
      <c r="H33" s="5">
        <f t="shared" ref="H33:H56" si="17">G33-C33</f>
        <v>-91661782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128091926</v>
      </c>
      <c r="G34" s="5">
        <f>'Recaudado ''18'!J164</f>
        <v>128091926</v>
      </c>
      <c r="H34" s="5">
        <f t="shared" si="17"/>
        <v>-52764089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2637093</v>
      </c>
      <c r="G35" s="5">
        <f>'Recaudado ''18'!J165</f>
        <v>2637093</v>
      </c>
      <c r="H35" s="5">
        <f t="shared" si="17"/>
        <v>-1006985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94787383</v>
      </c>
      <c r="G36" s="5">
        <f>'Recaudado ''18'!J166</f>
        <v>94787383</v>
      </c>
      <c r="H36" s="5">
        <f t="shared" si="17"/>
        <v>13802305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4242703</v>
      </c>
      <c r="G37" s="5">
        <f>'Recaudado ''18'!J167</f>
        <v>4242703</v>
      </c>
      <c r="H37" s="5">
        <f t="shared" si="17"/>
        <v>-2684930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19054385</v>
      </c>
      <c r="G38" s="5">
        <f>'Recaudado ''18'!J168</f>
        <v>19054385</v>
      </c>
      <c r="H38" s="5">
        <f t="shared" si="17"/>
        <v>-16006677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467081</v>
      </c>
      <c r="G39" s="5">
        <f>'Recaudado ''18'!J169</f>
        <v>467081</v>
      </c>
      <c r="H39" s="5">
        <f t="shared" si="17"/>
        <v>-497498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4636590</v>
      </c>
      <c r="G40" s="5">
        <f>'Recaudado ''18'!J170</f>
        <v>4636590</v>
      </c>
      <c r="H40" s="5">
        <f t="shared" si="17"/>
        <v>-2488942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8756</v>
      </c>
      <c r="G41" s="5">
        <f>'Recaudado ''18'!J171</f>
        <v>8756</v>
      </c>
      <c r="H41" s="5">
        <f t="shared" si="17"/>
        <v>-56744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275953041</v>
      </c>
      <c r="G42" s="5">
        <f>'Recaudado ''18'!J172</f>
        <v>275953041</v>
      </c>
      <c r="H42" s="5">
        <f t="shared" si="17"/>
        <v>-249889428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4817276</v>
      </c>
      <c r="G43" s="5">
        <f>'Recaudado ''18'!J173</f>
        <v>4817276</v>
      </c>
      <c r="H43" s="5">
        <f t="shared" si="17"/>
        <v>-7815685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1630833</v>
      </c>
      <c r="G44" s="5">
        <f>'Recaudado ''18'!J174</f>
        <v>1630833</v>
      </c>
      <c r="H44" s="5">
        <f t="shared" si="17"/>
        <v>-5996221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2905882</v>
      </c>
      <c r="G45" s="5">
        <f>'Recaudado ''18'!J175</f>
        <v>2905882</v>
      </c>
      <c r="H45" s="5">
        <f t="shared" si="17"/>
        <v>-4102773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2165</v>
      </c>
      <c r="G46" s="5">
        <f>'Recaudado ''18'!J176</f>
        <v>2165</v>
      </c>
      <c r="H46" s="5">
        <f t="shared" si="17"/>
        <v>2165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403082</v>
      </c>
      <c r="G47" s="5">
        <f>'Recaudado ''18'!J177</f>
        <v>403082</v>
      </c>
      <c r="H47" s="5">
        <f t="shared" si="17"/>
        <v>-179637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18860</v>
      </c>
      <c r="G48" s="5">
        <f>'Recaudado ''18'!J178</f>
        <v>18860</v>
      </c>
      <c r="H48" s="5">
        <f t="shared" si="17"/>
        <v>-90160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13337</v>
      </c>
      <c r="G49" s="5">
        <f>'Recaudado ''18'!J179</f>
        <v>13337</v>
      </c>
      <c r="H49" s="5">
        <f t="shared" si="17"/>
        <v>-41005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2517320</v>
      </c>
      <c r="G50" s="5">
        <f>'Recaudado ''18'!J180</f>
        <v>2517320</v>
      </c>
      <c r="H50" s="5">
        <f t="shared" si="17"/>
        <v>-2126481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''18'!J181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1805196</v>
      </c>
      <c r="G52" s="5">
        <f>'Recaudado ''18'!J182</f>
        <v>1805196</v>
      </c>
      <c r="H52" s="5">
        <f t="shared" si="17"/>
        <v>-3197053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5560235</v>
      </c>
      <c r="G53" s="5">
        <f>'Recaudado ''18'!J183</f>
        <v>5560235</v>
      </c>
      <c r="H53" s="5">
        <f t="shared" si="17"/>
        <v>-3223859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248551</v>
      </c>
      <c r="G54" s="5">
        <f>'Recaudado ''18'!J184</f>
        <v>248551</v>
      </c>
      <c r="H54" s="5">
        <f t="shared" si="17"/>
        <v>-701111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-365371.52</v>
      </c>
      <c r="G55" s="5">
        <f>'Recaudado ''18'!J185</f>
        <v>-365371.52</v>
      </c>
      <c r="H55" s="5">
        <f t="shared" si="17"/>
        <v>-365371.52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''18'!J186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41404860</v>
      </c>
      <c r="G57" s="6">
        <f t="shared" si="18"/>
        <v>41404860</v>
      </c>
      <c r="H57" s="6">
        <f>SUM(H58:H60)</f>
        <v>-3709327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3967904</v>
      </c>
      <c r="G58" s="5">
        <f>'Recaudado ''18'!J188</f>
        <v>3967904</v>
      </c>
      <c r="H58" s="5">
        <f t="shared" ref="H58:H60" si="20">G58-C58</f>
        <v>-6735896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30881758</v>
      </c>
      <c r="G59" s="5">
        <f>'Recaudado ''18'!J189</f>
        <v>30881758</v>
      </c>
      <c r="H59" s="5">
        <f t="shared" si="20"/>
        <v>4643756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6555198</v>
      </c>
      <c r="G60" s="5">
        <f>'Recaudado ''18'!J190</f>
        <v>6555198</v>
      </c>
      <c r="H60" s="5">
        <f t="shared" si="20"/>
        <v>-1617187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55267112.329999998</v>
      </c>
      <c r="G62" s="29">
        <f t="shared" si="21"/>
        <v>55267112.329999998</v>
      </c>
      <c r="H62" s="29">
        <f>SUM(H63,H69)</f>
        <v>-85523808.670000002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55267112.329999998</v>
      </c>
      <c r="G63" s="27">
        <f t="shared" si="22"/>
        <v>55267112.329999998</v>
      </c>
      <c r="H63" s="27">
        <f>SUM(H64:H68)</f>
        <v>-85523808.670000002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4396706.2200000007</v>
      </c>
      <c r="G64" s="5">
        <f>'Recaudado ''18'!J194</f>
        <v>4396706.2200000007</v>
      </c>
      <c r="H64" s="5">
        <f t="shared" ref="H64:H68" si="25">G64-C64</f>
        <v>3361764.2200000007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''18'!J195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''18'!J196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29338584</v>
      </c>
      <c r="G67" s="5">
        <f>'Recaudado ''18'!J197</f>
        <v>29338584</v>
      </c>
      <c r="H67" s="5">
        <f t="shared" si="25"/>
        <v>-40112086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21531822.109999999</v>
      </c>
      <c r="G68" s="5">
        <f>'Recaudado ''18'!J198</f>
        <v>21531822.109999999</v>
      </c>
      <c r="H68" s="5">
        <f t="shared" si="25"/>
        <v>-48773486.890000001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''18'!J200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702033990.32000005</v>
      </c>
      <c r="G72" s="29">
        <f t="shared" si="30"/>
        <v>702033990.32000005</v>
      </c>
      <c r="H72" s="29">
        <f>SUM(H73,H80)</f>
        <v>-698421140.67999995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702033990.32000005</v>
      </c>
      <c r="G73" s="27">
        <f t="shared" si="31"/>
        <v>702033990.32000005</v>
      </c>
      <c r="H73" s="27">
        <f>SUM(H74:H79)</f>
        <v>-698421140.67999995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10453398</v>
      </c>
      <c r="G74" s="5">
        <f>'Recaudado ''18'!J204</f>
        <v>10453398</v>
      </c>
      <c r="H74" s="5">
        <f t="shared" ref="H74:H80" si="34">G74-C74</f>
        <v>-45148506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4439500</v>
      </c>
      <c r="G75" s="5">
        <f>'Recaudado ''18'!J205</f>
        <v>4439500</v>
      </c>
      <c r="H75" s="5">
        <f t="shared" si="34"/>
        <v>-2659224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187227003.46000001</v>
      </c>
      <c r="G76" s="5">
        <f>'Recaudado ''18'!J206</f>
        <v>187227003.46000001</v>
      </c>
      <c r="H76" s="5">
        <f t="shared" si="34"/>
        <v>-26581809.539999992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557278</v>
      </c>
      <c r="G77" s="5">
        <f>'Recaudado ''18'!J207</f>
        <v>557278</v>
      </c>
      <c r="H77" s="5">
        <f t="shared" si="34"/>
        <v>-872687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108482043</v>
      </c>
      <c r="G78" s="5">
        <f>'Recaudado ''18'!J208</f>
        <v>108482043</v>
      </c>
      <c r="H78" s="5">
        <f t="shared" si="34"/>
        <v>-115933080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390874767.86000001</v>
      </c>
      <c r="G79" s="5">
        <f>'Recaudado ''18'!J209</f>
        <v>390874767.86000001</v>
      </c>
      <c r="H79" s="5">
        <f t="shared" si="34"/>
        <v>-507225834.13999999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11972400205.720001</v>
      </c>
      <c r="G84" s="29">
        <f t="shared" si="36"/>
        <v>11972400205.720001</v>
      </c>
      <c r="H84" s="29">
        <f>SUM(H85,H94,H111)</f>
        <v>-10473524299.279999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5645329832</v>
      </c>
      <c r="G85" s="27">
        <f t="shared" si="37"/>
        <v>5645329832</v>
      </c>
      <c r="H85" s="27">
        <f>SUM(H86:H93)</f>
        <v>-3902474665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4267856450</v>
      </c>
      <c r="G86" s="5">
        <f>'Recaudado ''18'!J216</f>
        <v>4267856450</v>
      </c>
      <c r="H86" s="5">
        <f t="shared" ref="H86:H93" si="40">G86-C86</f>
        <v>-3092395012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230232671</v>
      </c>
      <c r="G87" s="5">
        <f>'Recaudado ''18'!J217</f>
        <v>230232671</v>
      </c>
      <c r="H87" s="5">
        <f t="shared" si="40"/>
        <v>-197044500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243509888</v>
      </c>
      <c r="G88" s="5">
        <f>'Recaudado ''18'!J218</f>
        <v>243509888</v>
      </c>
      <c r="H88" s="5">
        <f t="shared" si="40"/>
        <v>-228301126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144081023</v>
      </c>
      <c r="G89" s="5">
        <f>'Recaudado ''18'!J219</f>
        <v>144081023</v>
      </c>
      <c r="H89" s="5">
        <f t="shared" si="40"/>
        <v>-246990285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26924670</v>
      </c>
      <c r="G90" s="5">
        <f>'Recaudado ''18'!J220</f>
        <v>26924670</v>
      </c>
      <c r="H90" s="5">
        <f t="shared" si="40"/>
        <v>-26924670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24119679</v>
      </c>
      <c r="G91" s="5">
        <f>'Recaudado ''18'!J221</f>
        <v>24119679</v>
      </c>
      <c r="H91" s="5">
        <f t="shared" si="40"/>
        <v>-38622869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178789458</v>
      </c>
      <c r="G92" s="5">
        <f>'Recaudado ''18'!J222</f>
        <v>178789458</v>
      </c>
      <c r="H92" s="5">
        <f t="shared" si="40"/>
        <v>-177001119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529815993</v>
      </c>
      <c r="G93" s="5">
        <f>'Recaudado ''18'!J223</f>
        <v>529815993</v>
      </c>
      <c r="H93" s="5">
        <f t="shared" si="40"/>
        <v>104804916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4562138757.8800011</v>
      </c>
      <c r="G94" s="6">
        <f t="shared" si="41"/>
        <v>4562138757.8800011</v>
      </c>
      <c r="H94" s="6">
        <f>SUM(H95:H97,H100:H101,H106,H109:H110)</f>
        <v>-5476896178.1199999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2152252418.46</v>
      </c>
      <c r="G95" s="5">
        <f>'Recaudado ''18'!J225</f>
        <v>2152252418.46</v>
      </c>
      <c r="H95" s="5">
        <f t="shared" ref="H95:H96" si="44">G95-C95</f>
        <v>-3304244921.54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783441389</v>
      </c>
      <c r="G96" s="5">
        <f>'Recaudado ''18'!J226</f>
        <v>783441389</v>
      </c>
      <c r="H96" s="5">
        <f t="shared" si="44"/>
        <v>-782441098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466729230</v>
      </c>
      <c r="G97" s="5">
        <f t="shared" si="45"/>
        <v>466729230</v>
      </c>
      <c r="H97" s="5">
        <f>SUM(H98:H99)</f>
        <v>-325554437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56574360</v>
      </c>
      <c r="G98" s="5">
        <f>'Recaudado ''18'!J228</f>
        <v>56574360</v>
      </c>
      <c r="H98" s="5">
        <f t="shared" ref="H98:H100" si="48">G98-C98</f>
        <v>-39461922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410154870</v>
      </c>
      <c r="G99" s="5">
        <f>'Recaudado ''18'!J229</f>
        <v>410154870</v>
      </c>
      <c r="H99" s="5">
        <f t="shared" si="48"/>
        <v>-286092515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495235248</v>
      </c>
      <c r="G100" s="5">
        <f>'Recaudado ''18'!J230</f>
        <v>495235248</v>
      </c>
      <c r="H100" s="5">
        <f t="shared" si="48"/>
        <v>-483492679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321256836.03000003</v>
      </c>
      <c r="G101" s="5">
        <f t="shared" si="49"/>
        <v>321256836.03000003</v>
      </c>
      <c r="H101" s="5">
        <f>SUM(H102:H105)</f>
        <v>-243287481.96999997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59457486</v>
      </c>
      <c r="G102" s="5">
        <f>'Recaudado ''18'!J232</f>
        <v>59457486</v>
      </c>
      <c r="H102" s="5">
        <f t="shared" ref="H102:H105" si="52">G102-C102</f>
        <v>-52579711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164973642.05000001</v>
      </c>
      <c r="G103" s="5">
        <f>'Recaudado ''18'!J233</f>
        <v>164973642.05000001</v>
      </c>
      <c r="H103" s="5">
        <f t="shared" si="52"/>
        <v>-153552473.94999999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4026160.12</v>
      </c>
      <c r="G104" s="5">
        <f>'Recaudado ''18'!J234</f>
        <v>4026160.12</v>
      </c>
      <c r="H104" s="5">
        <f t="shared" si="52"/>
        <v>-3696402.88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92799547.859999999</v>
      </c>
      <c r="G105" s="5">
        <f>'Recaudado ''18'!J235</f>
        <v>92799547.859999999</v>
      </c>
      <c r="H105" s="5">
        <f t="shared" si="52"/>
        <v>-33458894.140000001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69718612</v>
      </c>
      <c r="G106" s="5">
        <f t="shared" si="53"/>
        <v>69718612</v>
      </c>
      <c r="H106" s="5">
        <f>SUM(H107:H108)</f>
        <v>-73455992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47171093</v>
      </c>
      <c r="G107" s="5">
        <f>'Recaudado ''18'!J237</f>
        <v>47171093</v>
      </c>
      <c r="H107" s="5">
        <f t="shared" ref="H107:H110" si="56">G107-C107</f>
        <v>-51164547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22547519</v>
      </c>
      <c r="G108" s="5">
        <f>'Recaudado ''18'!J238</f>
        <v>22547519</v>
      </c>
      <c r="H108" s="5">
        <f t="shared" si="56"/>
        <v>-22291445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87784102.079999998</v>
      </c>
      <c r="G109" s="5">
        <f>'Recaudado ''18'!J239</f>
        <v>87784102.079999998</v>
      </c>
      <c r="H109" s="5">
        <f t="shared" si="56"/>
        <v>-89724227.920000002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185720922.31</v>
      </c>
      <c r="G110" s="5">
        <f>'Recaudado ''18'!J240</f>
        <v>185720922.31</v>
      </c>
      <c r="H110" s="5">
        <f t="shared" si="56"/>
        <v>-174695340.69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1764931615.8400002</v>
      </c>
      <c r="G111" s="6">
        <f t="shared" si="57"/>
        <v>1764931615.8400002</v>
      </c>
      <c r="H111" s="6">
        <f>SUM(H112:H114)</f>
        <v>-1094153456.1599998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1605862745.8400002</v>
      </c>
      <c r="G112" s="5">
        <f>'Recaudado ''18'!J242</f>
        <v>1605862745.8400002</v>
      </c>
      <c r="H112" s="5">
        <f t="shared" ref="H112:H116" si="60">G112-C112</f>
        <v>-980567702.15999985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159068870</v>
      </c>
      <c r="G113" s="5">
        <f>'Recaudado ''18'!J243</f>
        <v>159068870</v>
      </c>
      <c r="H113" s="5">
        <f t="shared" si="60"/>
        <v>-113585754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''18'!J244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''18'!J250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15302987819.470001</v>
      </c>
      <c r="G123" s="33">
        <f t="shared" si="66"/>
        <v>15302987819.470001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-13112676335.529999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15302987819.470001</v>
      </c>
      <c r="G128" s="29">
        <f t="shared" si="67"/>
        <v>15302987819.470001</v>
      </c>
      <c r="H128" s="29">
        <f t="shared" si="67"/>
        <v>-13112676335.529999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1798560865.6199999</v>
      </c>
      <c r="G129" s="14">
        <f t="shared" si="68"/>
        <v>1798560865.6199999</v>
      </c>
      <c r="H129" s="14">
        <f t="shared" ref="H129" si="69">G129-C129</f>
        <v>-1420405798.3800001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774725645.48000002</v>
      </c>
      <c r="G131" s="5">
        <f t="shared" si="71"/>
        <v>774725645.48000002</v>
      </c>
      <c r="H131" s="5">
        <f>G131-C131</f>
        <v>-434801288.51999998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55267112.329999998</v>
      </c>
      <c r="G132" s="5">
        <f t="shared" si="72"/>
        <v>55267112.329999998</v>
      </c>
      <c r="H132" s="5">
        <f t="shared" ref="H132:H139" si="73">G132-C132</f>
        <v>-85523808.670000002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55267112.329999998</v>
      </c>
      <c r="G133" s="5">
        <f t="shared" si="74"/>
        <v>55267112.329999998</v>
      </c>
      <c r="H133" s="5">
        <f t="shared" si="73"/>
        <v>-85523808.670000002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702033990.32000005</v>
      </c>
      <c r="G135" s="5">
        <f t="shared" si="76"/>
        <v>702033990.32000005</v>
      </c>
      <c r="H135" s="5">
        <f t="shared" si="73"/>
        <v>-698421140.67999995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702033990.32000005</v>
      </c>
      <c r="G136" s="5">
        <f t="shared" si="77"/>
        <v>702033990.32000005</v>
      </c>
      <c r="H136" s="5">
        <f t="shared" si="73"/>
        <v>-698421140.67999995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11972400205.720001</v>
      </c>
      <c r="G138" s="5">
        <f t="shared" si="79"/>
        <v>11972400205.720001</v>
      </c>
      <c r="H138" s="5">
        <f t="shared" si="73"/>
        <v>-10473524299.279999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15302987819.470001</v>
      </c>
      <c r="G147" s="33">
        <f t="shared" si="84"/>
        <v>15302987819.470001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-13112676335.529999</v>
      </c>
    </row>
    <row r="149" spans="2:8" ht="15" customHeight="1">
      <c r="B149" s="18" t="str">
        <f>'M-ENE'!B149</f>
        <v>Nota: Las cifras pueden presentar diferencias por redondeo. * Estimado anual.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149"/>
  <sheetViews>
    <sheetView showGridLines="0" zoomScale="85" zoomScaleNormal="85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RowHeight="15" customHeight="1"/>
  <cols>
    <col min="1" max="1" width="1.5703125" style="18" customWidth="1"/>
    <col min="2" max="2" width="68.28515625" style="18" customWidth="1"/>
    <col min="3" max="7" width="13.28515625" style="18" customWidth="1"/>
    <col min="8" max="8" width="14.28515625" style="18" customWidth="1"/>
    <col min="9" max="16384" width="11.42578125" style="18"/>
  </cols>
  <sheetData>
    <row r="2" spans="2:8" ht="15" customHeight="1">
      <c r="B2" s="22" t="s">
        <v>133</v>
      </c>
      <c r="C2" s="22"/>
      <c r="D2" s="22"/>
      <c r="E2" s="22"/>
      <c r="F2" s="22"/>
      <c r="G2" s="22"/>
      <c r="H2" s="22"/>
    </row>
    <row r="3" spans="2:8">
      <c r="B3" s="23" t="s">
        <v>141</v>
      </c>
      <c r="C3" s="22"/>
      <c r="D3" s="22"/>
      <c r="E3" s="22"/>
      <c r="F3" s="22"/>
      <c r="G3" s="22"/>
      <c r="H3" s="22"/>
    </row>
    <row r="4" spans="2:8" ht="15" customHeight="1">
      <c r="B4" s="22" t="s">
        <v>154</v>
      </c>
      <c r="C4" s="22"/>
      <c r="D4" s="22"/>
      <c r="E4" s="22"/>
      <c r="F4" s="22"/>
      <c r="G4" s="22"/>
      <c r="H4" s="22"/>
    </row>
    <row r="5" spans="2:8" ht="15" customHeight="1">
      <c r="B5" s="24" t="s">
        <v>0</v>
      </c>
      <c r="C5" s="22"/>
      <c r="D5" s="22"/>
      <c r="E5" s="22"/>
      <c r="F5" s="22"/>
      <c r="G5" s="22"/>
      <c r="H5" s="22"/>
    </row>
    <row r="6" spans="2:8" ht="15" customHeight="1">
      <c r="B6" s="25"/>
      <c r="C6" s="25"/>
      <c r="D6" s="25"/>
      <c r="E6" s="25"/>
      <c r="F6" s="25"/>
      <c r="G6" s="25"/>
      <c r="H6" s="25"/>
    </row>
    <row r="7" spans="2:8" ht="30" customHeight="1">
      <c r="B7" s="31" t="s">
        <v>1</v>
      </c>
      <c r="C7" s="31" t="s">
        <v>143</v>
      </c>
      <c r="D7" s="32" t="s">
        <v>131</v>
      </c>
      <c r="E7" s="31" t="s">
        <v>130</v>
      </c>
      <c r="F7" s="31" t="s">
        <v>129</v>
      </c>
      <c r="G7" s="31" t="s">
        <v>128</v>
      </c>
      <c r="H7" s="31" t="s">
        <v>127</v>
      </c>
    </row>
    <row r="8" spans="2:8" ht="15" customHeight="1">
      <c r="B8" s="10"/>
      <c r="C8" s="15"/>
      <c r="D8" s="15"/>
      <c r="E8" s="15"/>
      <c r="F8" s="15"/>
      <c r="G8" s="15"/>
      <c r="H8" s="30"/>
    </row>
    <row r="9" spans="2:8" ht="15" customHeight="1">
      <c r="B9" s="28" t="s">
        <v>15</v>
      </c>
      <c r="C9" s="29">
        <f>SUM(C10,C12,C14,C20,C22)</f>
        <v>3218966664</v>
      </c>
      <c r="D9" s="29">
        <f t="shared" ref="D9:G9" si="0">SUM(D10,D12,D14,D20,D22)</f>
        <v>0</v>
      </c>
      <c r="E9" s="29">
        <f t="shared" si="0"/>
        <v>3218966664</v>
      </c>
      <c r="F9" s="29">
        <f t="shared" si="0"/>
        <v>1798560865.6199999</v>
      </c>
      <c r="G9" s="29">
        <f t="shared" si="0"/>
        <v>1798560865.6199999</v>
      </c>
      <c r="H9" s="29">
        <f>SUM(H10,H12,H14,H20,H22)</f>
        <v>-1420405798.3800001</v>
      </c>
    </row>
    <row r="10" spans="2:8" ht="15" customHeight="1">
      <c r="B10" s="26" t="s">
        <v>16</v>
      </c>
      <c r="C10" s="27">
        <f>C11</f>
        <v>5149163</v>
      </c>
      <c r="D10" s="27">
        <f t="shared" ref="D10:G10" si="1">D11</f>
        <v>0</v>
      </c>
      <c r="E10" s="27">
        <f t="shared" si="1"/>
        <v>5149163</v>
      </c>
      <c r="F10" s="27">
        <f t="shared" si="1"/>
        <v>2588930</v>
      </c>
      <c r="G10" s="27">
        <f t="shared" si="1"/>
        <v>2588930</v>
      </c>
      <c r="H10" s="27">
        <f>H11</f>
        <v>-2560233</v>
      </c>
    </row>
    <row r="11" spans="2:8" ht="15" customHeight="1">
      <c r="B11" s="9" t="s">
        <v>17</v>
      </c>
      <c r="C11" s="5">
        <f>'Estimado ''18'!O141</f>
        <v>5149163</v>
      </c>
      <c r="D11" s="5">
        <v>0</v>
      </c>
      <c r="E11" s="5">
        <f>C11+D11</f>
        <v>5149163</v>
      </c>
      <c r="F11" s="5">
        <f>G11</f>
        <v>2588930</v>
      </c>
      <c r="G11" s="5">
        <f>'Recaudado ''18'!K141</f>
        <v>2588930</v>
      </c>
      <c r="H11" s="5">
        <f>G11-C11</f>
        <v>-2560233</v>
      </c>
    </row>
    <row r="12" spans="2:8" ht="15" customHeight="1">
      <c r="B12" s="20" t="s">
        <v>18</v>
      </c>
      <c r="C12" s="6">
        <f>C13</f>
        <v>74493042</v>
      </c>
      <c r="D12" s="6">
        <f t="shared" ref="D12:G12" si="2">D13</f>
        <v>0</v>
      </c>
      <c r="E12" s="6">
        <f t="shared" si="2"/>
        <v>74493042</v>
      </c>
      <c r="F12" s="6">
        <f t="shared" si="2"/>
        <v>63646827</v>
      </c>
      <c r="G12" s="6">
        <f t="shared" si="2"/>
        <v>63646827</v>
      </c>
      <c r="H12" s="6">
        <f>H13</f>
        <v>-10846215</v>
      </c>
    </row>
    <row r="13" spans="2:8" ht="15" customHeight="1">
      <c r="B13" s="9" t="s">
        <v>19</v>
      </c>
      <c r="C13" s="5">
        <f>'Estimado ''18'!O143</f>
        <v>74493042</v>
      </c>
      <c r="D13" s="5">
        <v>0</v>
      </c>
      <c r="E13" s="5">
        <f>C13+D13</f>
        <v>74493042</v>
      </c>
      <c r="F13" s="5">
        <f>G13</f>
        <v>63646827</v>
      </c>
      <c r="G13" s="5">
        <f>'Recaudado ''18'!K143</f>
        <v>63646827</v>
      </c>
      <c r="H13" s="5">
        <f>G13-C13</f>
        <v>-10846215</v>
      </c>
    </row>
    <row r="14" spans="2:8" ht="15" customHeight="1">
      <c r="B14" s="20" t="s">
        <v>20</v>
      </c>
      <c r="C14" s="6">
        <f>SUM(C15:C19)</f>
        <v>1563484463</v>
      </c>
      <c r="D14" s="6">
        <f t="shared" ref="D14:G14" si="3">SUM(D15:D19)</f>
        <v>0</v>
      </c>
      <c r="E14" s="6">
        <f t="shared" si="3"/>
        <v>1563484463</v>
      </c>
      <c r="F14" s="6">
        <f t="shared" si="3"/>
        <v>843905051.69999993</v>
      </c>
      <c r="G14" s="6">
        <f t="shared" si="3"/>
        <v>843905051.69999993</v>
      </c>
      <c r="H14" s="6">
        <f>SUM(H15:H19)</f>
        <v>-719579411.30000007</v>
      </c>
    </row>
    <row r="15" spans="2:8" ht="15" customHeight="1">
      <c r="B15" s="9" t="s">
        <v>21</v>
      </c>
      <c r="C15" s="5">
        <f>'Estimado ''18'!O145</f>
        <v>23091800</v>
      </c>
      <c r="D15" s="5">
        <v>0</v>
      </c>
      <c r="E15" s="5">
        <f t="shared" ref="E15:E19" si="4">C15+D15</f>
        <v>23091800</v>
      </c>
      <c r="F15" s="5">
        <f t="shared" ref="F15:F19" si="5">G15</f>
        <v>12574467</v>
      </c>
      <c r="G15" s="5">
        <f>'Recaudado ''18'!K145</f>
        <v>12574467</v>
      </c>
      <c r="H15" s="5">
        <f t="shared" ref="H15:H19" si="6">G15-C15</f>
        <v>-10517333</v>
      </c>
    </row>
    <row r="16" spans="2:8" ht="15" customHeight="1">
      <c r="B16" s="9" t="s">
        <v>22</v>
      </c>
      <c r="C16" s="5">
        <f>'Estimado ''18'!O146</f>
        <v>1379782707</v>
      </c>
      <c r="D16" s="5">
        <v>0</v>
      </c>
      <c r="E16" s="5">
        <f t="shared" si="4"/>
        <v>1379782707</v>
      </c>
      <c r="F16" s="5">
        <f t="shared" si="5"/>
        <v>760979155.69999993</v>
      </c>
      <c r="G16" s="5">
        <f>'Recaudado ''18'!K146</f>
        <v>760979155.69999993</v>
      </c>
      <c r="H16" s="5">
        <f t="shared" si="6"/>
        <v>-618803551.30000007</v>
      </c>
    </row>
    <row r="17" spans="2:8" ht="15" customHeight="1">
      <c r="B17" s="9" t="s">
        <v>23</v>
      </c>
      <c r="C17" s="5">
        <f>'Estimado ''18'!O147</f>
        <v>88010575</v>
      </c>
      <c r="D17" s="5">
        <v>0</v>
      </c>
      <c r="E17" s="5">
        <f t="shared" si="4"/>
        <v>88010575</v>
      </c>
      <c r="F17" s="5">
        <f t="shared" si="5"/>
        <v>32165772</v>
      </c>
      <c r="G17" s="5">
        <f>'Recaudado ''18'!K147</f>
        <v>32165772</v>
      </c>
      <c r="H17" s="5">
        <f t="shared" si="6"/>
        <v>-55844803</v>
      </c>
    </row>
    <row r="18" spans="2:8" ht="15" customHeight="1">
      <c r="B18" s="9" t="s">
        <v>24</v>
      </c>
      <c r="C18" s="5">
        <f>'Estimado ''18'!O148</f>
        <v>30345686</v>
      </c>
      <c r="D18" s="5">
        <v>0</v>
      </c>
      <c r="E18" s="5">
        <f t="shared" si="4"/>
        <v>30345686</v>
      </c>
      <c r="F18" s="5">
        <f t="shared" si="5"/>
        <v>13864534</v>
      </c>
      <c r="G18" s="5">
        <f>'Recaudado ''18'!K148</f>
        <v>13864534</v>
      </c>
      <c r="H18" s="5">
        <f t="shared" si="6"/>
        <v>-16481152</v>
      </c>
    </row>
    <row r="19" spans="2:8" ht="15" customHeight="1">
      <c r="B19" s="9" t="s">
        <v>25</v>
      </c>
      <c r="C19" s="5">
        <f>'Estimado ''18'!O149</f>
        <v>42253695</v>
      </c>
      <c r="D19" s="5">
        <v>0</v>
      </c>
      <c r="E19" s="5">
        <f t="shared" si="4"/>
        <v>42253695</v>
      </c>
      <c r="F19" s="5">
        <f t="shared" si="5"/>
        <v>24321123</v>
      </c>
      <c r="G19" s="5">
        <f>'Recaudado ''18'!K149</f>
        <v>24321123</v>
      </c>
      <c r="H19" s="5">
        <f t="shared" si="6"/>
        <v>-17932572</v>
      </c>
    </row>
    <row r="20" spans="2:8" ht="15" customHeight="1">
      <c r="B20" s="20" t="s">
        <v>26</v>
      </c>
      <c r="C20" s="6">
        <f>C21</f>
        <v>1532823084</v>
      </c>
      <c r="D20" s="6">
        <f t="shared" ref="D20:G20" si="7">D21</f>
        <v>0</v>
      </c>
      <c r="E20" s="6">
        <f t="shared" si="7"/>
        <v>1532823084</v>
      </c>
      <c r="F20" s="6">
        <f t="shared" si="7"/>
        <v>861231968.91999996</v>
      </c>
      <c r="G20" s="6">
        <f t="shared" si="7"/>
        <v>861231968.91999996</v>
      </c>
      <c r="H20" s="6">
        <f>H21</f>
        <v>-671591115.08000004</v>
      </c>
    </row>
    <row r="21" spans="2:8" ht="15" customHeight="1">
      <c r="B21" s="9" t="s">
        <v>27</v>
      </c>
      <c r="C21" s="5">
        <f>'Estimado ''18'!O151</f>
        <v>1532823084</v>
      </c>
      <c r="D21" s="5">
        <v>0</v>
      </c>
      <c r="E21" s="5">
        <f>C21+D21</f>
        <v>1532823084</v>
      </c>
      <c r="F21" s="5">
        <f>G21</f>
        <v>861231968.91999996</v>
      </c>
      <c r="G21" s="5">
        <f>'Recaudado ''18'!K151</f>
        <v>861231968.91999996</v>
      </c>
      <c r="H21" s="5">
        <f t="shared" ref="H21" si="8">G21-C21</f>
        <v>-671591115.08000004</v>
      </c>
    </row>
    <row r="22" spans="2:8" ht="15" customHeight="1">
      <c r="B22" s="20" t="s">
        <v>28</v>
      </c>
      <c r="C22" s="6">
        <f>SUM(C23:C25)</f>
        <v>43016912</v>
      </c>
      <c r="D22" s="6">
        <f t="shared" ref="D22:G22" si="9">SUM(D23:D25)</f>
        <v>0</v>
      </c>
      <c r="E22" s="6">
        <f t="shared" si="9"/>
        <v>43016912</v>
      </c>
      <c r="F22" s="6">
        <f t="shared" si="9"/>
        <v>27188088</v>
      </c>
      <c r="G22" s="6">
        <f t="shared" si="9"/>
        <v>27188088</v>
      </c>
      <c r="H22" s="6">
        <f>SUM(H23:H25)</f>
        <v>-15828824</v>
      </c>
    </row>
    <row r="23" spans="2:8" ht="15" customHeight="1">
      <c r="B23" s="9" t="s">
        <v>29</v>
      </c>
      <c r="C23" s="5">
        <f>'Estimado ''18'!O153</f>
        <v>21913984</v>
      </c>
      <c r="D23" s="5">
        <v>0</v>
      </c>
      <c r="E23" s="5">
        <f t="shared" ref="E23:E25" si="10">C23+D23</f>
        <v>21913984</v>
      </c>
      <c r="F23" s="5">
        <f t="shared" ref="F23:F25" si="11">G23</f>
        <v>9282270</v>
      </c>
      <c r="G23" s="5">
        <f>'Recaudado ''18'!K153</f>
        <v>9282270</v>
      </c>
      <c r="H23" s="5">
        <f t="shared" ref="H23:H29" si="12">G23-C23</f>
        <v>-12631714</v>
      </c>
    </row>
    <row r="24" spans="2:8" ht="15" customHeight="1">
      <c r="B24" s="9" t="s">
        <v>30</v>
      </c>
      <c r="C24" s="5">
        <f>'Estimado ''18'!O154</f>
        <v>9138096</v>
      </c>
      <c r="D24" s="5">
        <v>0</v>
      </c>
      <c r="E24" s="5">
        <f t="shared" si="10"/>
        <v>9138096</v>
      </c>
      <c r="F24" s="5">
        <f t="shared" si="11"/>
        <v>9073934</v>
      </c>
      <c r="G24" s="5">
        <f>'Recaudado ''18'!K154</f>
        <v>9073934</v>
      </c>
      <c r="H24" s="5">
        <f t="shared" si="12"/>
        <v>-64162</v>
      </c>
    </row>
    <row r="25" spans="2:8" ht="15" customHeight="1">
      <c r="B25" s="9" t="s">
        <v>31</v>
      </c>
      <c r="C25" s="5">
        <f>'Estimado ''18'!O155</f>
        <v>11964832</v>
      </c>
      <c r="D25" s="5">
        <v>0</v>
      </c>
      <c r="E25" s="5">
        <f t="shared" si="10"/>
        <v>11964832</v>
      </c>
      <c r="F25" s="5">
        <f t="shared" si="11"/>
        <v>8831884</v>
      </c>
      <c r="G25" s="5">
        <f>'Recaudado ''18'!K155</f>
        <v>8831884</v>
      </c>
      <c r="H25" s="5">
        <f t="shared" si="12"/>
        <v>-3132948</v>
      </c>
    </row>
    <row r="26" spans="2:8" ht="15" customHeight="1">
      <c r="B26" s="12"/>
      <c r="C26" s="13"/>
      <c r="D26" s="13"/>
      <c r="E26" s="13"/>
      <c r="F26" s="13"/>
      <c r="G26" s="13"/>
      <c r="H26" s="13"/>
    </row>
    <row r="27" spans="2:8" ht="15" customHeight="1">
      <c r="B27" s="28" t="s">
        <v>32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12"/>
        <v>0</v>
      </c>
    </row>
    <row r="28" spans="2:8" ht="15" customHeight="1">
      <c r="B28" s="10"/>
      <c r="C28" s="15"/>
      <c r="D28" s="15"/>
      <c r="E28" s="15"/>
      <c r="F28" s="15"/>
      <c r="G28" s="15"/>
      <c r="H28" s="15"/>
    </row>
    <row r="29" spans="2:8" ht="15" customHeight="1">
      <c r="B29" s="28" t="s">
        <v>33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12"/>
        <v>0</v>
      </c>
    </row>
    <row r="30" spans="2:8" ht="15" customHeight="1">
      <c r="B30" s="10"/>
      <c r="C30" s="15"/>
      <c r="D30" s="15"/>
      <c r="E30" s="15"/>
      <c r="F30" s="15"/>
      <c r="G30" s="15"/>
      <c r="H30" s="15"/>
    </row>
    <row r="31" spans="2:8" ht="15" customHeight="1">
      <c r="B31" s="28" t="s">
        <v>34</v>
      </c>
      <c r="C31" s="29">
        <f>SUM(C32,C57)</f>
        <v>1209526934</v>
      </c>
      <c r="D31" s="29">
        <f t="shared" ref="D31:G31" si="13">SUM(D32,D57)</f>
        <v>0</v>
      </c>
      <c r="E31" s="29">
        <f t="shared" si="13"/>
        <v>1209526934</v>
      </c>
      <c r="F31" s="29">
        <f t="shared" si="13"/>
        <v>774725645.48000002</v>
      </c>
      <c r="G31" s="29">
        <f t="shared" si="13"/>
        <v>774725645.48000002</v>
      </c>
      <c r="H31" s="29">
        <f>SUM(H32,H57)</f>
        <v>-434801288.51999998</v>
      </c>
    </row>
    <row r="32" spans="2:8" ht="15" customHeight="1">
      <c r="B32" s="26" t="s">
        <v>35</v>
      </c>
      <c r="C32" s="27">
        <f>SUM(C33:C56)</f>
        <v>1164412747</v>
      </c>
      <c r="D32" s="27">
        <f t="shared" ref="D32:G32" si="14">SUM(D33:D56)</f>
        <v>0</v>
      </c>
      <c r="E32" s="27">
        <f t="shared" si="14"/>
        <v>1164412747</v>
      </c>
      <c r="F32" s="27">
        <f t="shared" si="14"/>
        <v>733320785.48000002</v>
      </c>
      <c r="G32" s="27">
        <f t="shared" si="14"/>
        <v>733320785.48000002</v>
      </c>
      <c r="H32" s="27">
        <f>SUM(H33:H56)</f>
        <v>-431091961.51999998</v>
      </c>
    </row>
    <row r="33" spans="2:8" ht="15" customHeight="1">
      <c r="B33" s="9" t="s">
        <v>36</v>
      </c>
      <c r="C33" s="5">
        <f>'Estimado ''18'!O163</f>
        <v>275546244</v>
      </c>
      <c r="D33" s="5">
        <v>0</v>
      </c>
      <c r="E33" s="5">
        <f t="shared" ref="E33:E56" si="15">C33+D33</f>
        <v>275546244</v>
      </c>
      <c r="F33" s="5">
        <f t="shared" ref="F33:F60" si="16">G33</f>
        <v>183884462</v>
      </c>
      <c r="G33" s="5">
        <f>'Recaudado ''18'!K163</f>
        <v>183884462</v>
      </c>
      <c r="H33" s="5">
        <f t="shared" ref="H33:H56" si="17">G33-C33</f>
        <v>-91661782</v>
      </c>
    </row>
    <row r="34" spans="2:8" ht="15" customHeight="1">
      <c r="B34" s="9" t="s">
        <v>37</v>
      </c>
      <c r="C34" s="5">
        <f>'Estimado ''18'!O164</f>
        <v>180856015</v>
      </c>
      <c r="D34" s="5">
        <v>0</v>
      </c>
      <c r="E34" s="5">
        <f t="shared" si="15"/>
        <v>180856015</v>
      </c>
      <c r="F34" s="5">
        <f t="shared" si="16"/>
        <v>128091926</v>
      </c>
      <c r="G34" s="5">
        <f>'Recaudado ''18'!K164</f>
        <v>128091926</v>
      </c>
      <c r="H34" s="5">
        <f t="shared" si="17"/>
        <v>-52764089</v>
      </c>
    </row>
    <row r="35" spans="2:8" ht="15" customHeight="1">
      <c r="B35" s="9" t="s">
        <v>38</v>
      </c>
      <c r="C35" s="5">
        <f>'Estimado ''18'!O165</f>
        <v>3644078</v>
      </c>
      <c r="D35" s="5">
        <v>0</v>
      </c>
      <c r="E35" s="5">
        <f t="shared" si="15"/>
        <v>3644078</v>
      </c>
      <c r="F35" s="5">
        <f t="shared" si="16"/>
        <v>2637093</v>
      </c>
      <c r="G35" s="5">
        <f>'Recaudado ''18'!K165</f>
        <v>2637093</v>
      </c>
      <c r="H35" s="5">
        <f t="shared" si="17"/>
        <v>-1006985</v>
      </c>
    </row>
    <row r="36" spans="2:8" ht="15" customHeight="1">
      <c r="B36" s="9" t="s">
        <v>39</v>
      </c>
      <c r="C36" s="5">
        <f>'Estimado ''18'!O166</f>
        <v>80985078</v>
      </c>
      <c r="D36" s="5">
        <v>0</v>
      </c>
      <c r="E36" s="5">
        <f t="shared" si="15"/>
        <v>80985078</v>
      </c>
      <c r="F36" s="5">
        <f t="shared" si="16"/>
        <v>94787383</v>
      </c>
      <c r="G36" s="5">
        <f>'Recaudado ''18'!K166</f>
        <v>94787383</v>
      </c>
      <c r="H36" s="5">
        <f t="shared" si="17"/>
        <v>13802305</v>
      </c>
    </row>
    <row r="37" spans="2:8" ht="15" customHeight="1">
      <c r="B37" s="9" t="s">
        <v>40</v>
      </c>
      <c r="C37" s="5">
        <f>'Estimado ''18'!O167</f>
        <v>6927633</v>
      </c>
      <c r="D37" s="5">
        <v>0</v>
      </c>
      <c r="E37" s="5">
        <f t="shared" si="15"/>
        <v>6927633</v>
      </c>
      <c r="F37" s="5">
        <f t="shared" si="16"/>
        <v>4242703</v>
      </c>
      <c r="G37" s="5">
        <f>'Recaudado ''18'!K167</f>
        <v>4242703</v>
      </c>
      <c r="H37" s="5">
        <f t="shared" si="17"/>
        <v>-2684930</v>
      </c>
    </row>
    <row r="38" spans="2:8" ht="15" customHeight="1">
      <c r="B38" s="9" t="s">
        <v>41</v>
      </c>
      <c r="C38" s="5">
        <f>'Estimado ''18'!O168</f>
        <v>35061062</v>
      </c>
      <c r="D38" s="5">
        <v>0</v>
      </c>
      <c r="E38" s="5">
        <f t="shared" si="15"/>
        <v>35061062</v>
      </c>
      <c r="F38" s="5">
        <f t="shared" si="16"/>
        <v>19054385</v>
      </c>
      <c r="G38" s="5">
        <f>'Recaudado ''18'!K168</f>
        <v>19054385</v>
      </c>
      <c r="H38" s="5">
        <f t="shared" si="17"/>
        <v>-16006677</v>
      </c>
    </row>
    <row r="39" spans="2:8" ht="15" customHeight="1">
      <c r="B39" s="9" t="s">
        <v>42</v>
      </c>
      <c r="C39" s="5">
        <f>'Estimado ''18'!O169</f>
        <v>964579</v>
      </c>
      <c r="D39" s="5">
        <v>0</v>
      </c>
      <c r="E39" s="5">
        <f t="shared" si="15"/>
        <v>964579</v>
      </c>
      <c r="F39" s="5">
        <f t="shared" si="16"/>
        <v>467081</v>
      </c>
      <c r="G39" s="5">
        <f>'Recaudado ''18'!K169</f>
        <v>467081</v>
      </c>
      <c r="H39" s="5">
        <f t="shared" si="17"/>
        <v>-497498</v>
      </c>
    </row>
    <row r="40" spans="2:8" ht="15" customHeight="1">
      <c r="B40" s="9" t="s">
        <v>43</v>
      </c>
      <c r="C40" s="5">
        <f>'Estimado ''18'!O170</f>
        <v>7125532</v>
      </c>
      <c r="D40" s="5">
        <v>0</v>
      </c>
      <c r="E40" s="5">
        <f t="shared" si="15"/>
        <v>7125532</v>
      </c>
      <c r="F40" s="5">
        <f t="shared" si="16"/>
        <v>4636590</v>
      </c>
      <c r="G40" s="5">
        <f>'Recaudado ''18'!K170</f>
        <v>4636590</v>
      </c>
      <c r="H40" s="5">
        <f t="shared" si="17"/>
        <v>-2488942</v>
      </c>
    </row>
    <row r="41" spans="2:8" ht="15" customHeight="1">
      <c r="B41" s="9" t="s">
        <v>44</v>
      </c>
      <c r="C41" s="5">
        <f>'Estimado ''18'!O171</f>
        <v>65500</v>
      </c>
      <c r="D41" s="5">
        <v>0</v>
      </c>
      <c r="E41" s="5">
        <f t="shared" si="15"/>
        <v>65500</v>
      </c>
      <c r="F41" s="5">
        <f t="shared" si="16"/>
        <v>8756</v>
      </c>
      <c r="G41" s="5">
        <f>'Recaudado ''18'!K171</f>
        <v>8756</v>
      </c>
      <c r="H41" s="5">
        <f t="shared" si="17"/>
        <v>-56744</v>
      </c>
    </row>
    <row r="42" spans="2:8" ht="15" customHeight="1">
      <c r="B42" s="9" t="s">
        <v>45</v>
      </c>
      <c r="C42" s="5">
        <f>'Estimado ''18'!O172</f>
        <v>525842469</v>
      </c>
      <c r="D42" s="5">
        <v>0</v>
      </c>
      <c r="E42" s="5">
        <f t="shared" si="15"/>
        <v>525842469</v>
      </c>
      <c r="F42" s="5">
        <f t="shared" si="16"/>
        <v>275953041</v>
      </c>
      <c r="G42" s="5">
        <f>'Recaudado ''18'!K172</f>
        <v>275953041</v>
      </c>
      <c r="H42" s="5">
        <f t="shared" si="17"/>
        <v>-249889428</v>
      </c>
    </row>
    <row r="43" spans="2:8" ht="15" customHeight="1">
      <c r="B43" s="9" t="s">
        <v>46</v>
      </c>
      <c r="C43" s="5">
        <f>'Estimado ''18'!O173</f>
        <v>12632961</v>
      </c>
      <c r="D43" s="5">
        <v>0</v>
      </c>
      <c r="E43" s="5">
        <f t="shared" si="15"/>
        <v>12632961</v>
      </c>
      <c r="F43" s="5">
        <f t="shared" si="16"/>
        <v>4817276</v>
      </c>
      <c r="G43" s="5">
        <f>'Recaudado ''18'!K173</f>
        <v>4817276</v>
      </c>
      <c r="H43" s="5">
        <f t="shared" si="17"/>
        <v>-7815685</v>
      </c>
    </row>
    <row r="44" spans="2:8" ht="15" customHeight="1">
      <c r="B44" s="9" t="s">
        <v>47</v>
      </c>
      <c r="C44" s="5">
        <f>'Estimado ''18'!O174</f>
        <v>7627054</v>
      </c>
      <c r="D44" s="5">
        <v>0</v>
      </c>
      <c r="E44" s="5">
        <f t="shared" si="15"/>
        <v>7627054</v>
      </c>
      <c r="F44" s="5">
        <f t="shared" si="16"/>
        <v>1630833</v>
      </c>
      <c r="G44" s="5">
        <f>'Recaudado ''18'!K174</f>
        <v>1630833</v>
      </c>
      <c r="H44" s="5">
        <f t="shared" si="17"/>
        <v>-5996221</v>
      </c>
    </row>
    <row r="45" spans="2:8" ht="15" customHeight="1">
      <c r="B45" s="9" t="s">
        <v>48</v>
      </c>
      <c r="C45" s="5">
        <f>'Estimado ''18'!O175</f>
        <v>7008655</v>
      </c>
      <c r="D45" s="5">
        <v>0</v>
      </c>
      <c r="E45" s="5">
        <f t="shared" si="15"/>
        <v>7008655</v>
      </c>
      <c r="F45" s="5">
        <f t="shared" si="16"/>
        <v>2905882</v>
      </c>
      <c r="G45" s="5">
        <f>'Recaudado ''18'!K175</f>
        <v>2905882</v>
      </c>
      <c r="H45" s="5">
        <f t="shared" si="17"/>
        <v>-4102773</v>
      </c>
    </row>
    <row r="46" spans="2:8" ht="15" customHeight="1">
      <c r="B46" s="9" t="s">
        <v>49</v>
      </c>
      <c r="C46" s="5">
        <f>'Estimado ''18'!O176</f>
        <v>0</v>
      </c>
      <c r="D46" s="5">
        <v>0</v>
      </c>
      <c r="E46" s="5">
        <f t="shared" si="15"/>
        <v>0</v>
      </c>
      <c r="F46" s="5">
        <f t="shared" si="16"/>
        <v>2165</v>
      </c>
      <c r="G46" s="5">
        <f>'Recaudado ''18'!K176</f>
        <v>2165</v>
      </c>
      <c r="H46" s="5">
        <f t="shared" si="17"/>
        <v>2165</v>
      </c>
    </row>
    <row r="47" spans="2:8" ht="15" customHeight="1">
      <c r="B47" s="9" t="s">
        <v>50</v>
      </c>
      <c r="C47" s="5">
        <f>'Estimado ''18'!O177</f>
        <v>582719</v>
      </c>
      <c r="D47" s="5">
        <v>0</v>
      </c>
      <c r="E47" s="5">
        <f t="shared" si="15"/>
        <v>582719</v>
      </c>
      <c r="F47" s="5">
        <f t="shared" si="16"/>
        <v>403082</v>
      </c>
      <c r="G47" s="5">
        <f>'Recaudado ''18'!K177</f>
        <v>403082</v>
      </c>
      <c r="H47" s="5">
        <f t="shared" si="17"/>
        <v>-179637</v>
      </c>
    </row>
    <row r="48" spans="2:8" ht="15" customHeight="1">
      <c r="B48" s="9" t="s">
        <v>51</v>
      </c>
      <c r="C48" s="5">
        <f>'Estimado ''18'!O178</f>
        <v>109020</v>
      </c>
      <c r="D48" s="5">
        <v>0</v>
      </c>
      <c r="E48" s="5">
        <f t="shared" si="15"/>
        <v>109020</v>
      </c>
      <c r="F48" s="5">
        <f t="shared" si="16"/>
        <v>18860</v>
      </c>
      <c r="G48" s="5">
        <f>'Recaudado ''18'!K178</f>
        <v>18860</v>
      </c>
      <c r="H48" s="5">
        <f t="shared" si="17"/>
        <v>-90160</v>
      </c>
    </row>
    <row r="49" spans="2:8" ht="15" customHeight="1">
      <c r="B49" s="9" t="s">
        <v>52</v>
      </c>
      <c r="C49" s="5">
        <f>'Estimado ''18'!O179</f>
        <v>54342</v>
      </c>
      <c r="D49" s="5">
        <v>0</v>
      </c>
      <c r="E49" s="5">
        <f t="shared" si="15"/>
        <v>54342</v>
      </c>
      <c r="F49" s="5">
        <f t="shared" si="16"/>
        <v>13337</v>
      </c>
      <c r="G49" s="5">
        <f>'Recaudado ''18'!K179</f>
        <v>13337</v>
      </c>
      <c r="H49" s="5">
        <f t="shared" si="17"/>
        <v>-41005</v>
      </c>
    </row>
    <row r="50" spans="2:8" ht="15" customHeight="1">
      <c r="B50" s="9" t="s">
        <v>53</v>
      </c>
      <c r="C50" s="5">
        <f>'Estimado ''18'!O180</f>
        <v>4643801</v>
      </c>
      <c r="D50" s="5">
        <v>0</v>
      </c>
      <c r="E50" s="5">
        <f t="shared" si="15"/>
        <v>4643801</v>
      </c>
      <c r="F50" s="5">
        <f t="shared" si="16"/>
        <v>2517320</v>
      </c>
      <c r="G50" s="5">
        <f>'Recaudado ''18'!K180</f>
        <v>2517320</v>
      </c>
      <c r="H50" s="5">
        <f t="shared" si="17"/>
        <v>-2126481</v>
      </c>
    </row>
    <row r="51" spans="2:8" ht="15" customHeight="1">
      <c r="B51" s="9" t="s">
        <v>54</v>
      </c>
      <c r="C51" s="5">
        <f>'Estimado ''18'!O181</f>
        <v>0</v>
      </c>
      <c r="D51" s="5">
        <v>0</v>
      </c>
      <c r="E51" s="5">
        <f t="shared" si="15"/>
        <v>0</v>
      </c>
      <c r="F51" s="5">
        <f t="shared" si="16"/>
        <v>0</v>
      </c>
      <c r="G51" s="5">
        <f>'Recaudado ''18'!K181</f>
        <v>0</v>
      </c>
      <c r="H51" s="5">
        <f t="shared" si="17"/>
        <v>0</v>
      </c>
    </row>
    <row r="52" spans="2:8" ht="15" customHeight="1">
      <c r="B52" s="9" t="s">
        <v>55</v>
      </c>
      <c r="C52" s="5">
        <f>'Estimado ''18'!O182</f>
        <v>5002249</v>
      </c>
      <c r="D52" s="5">
        <v>0</v>
      </c>
      <c r="E52" s="5">
        <f t="shared" si="15"/>
        <v>5002249</v>
      </c>
      <c r="F52" s="5">
        <f t="shared" si="16"/>
        <v>1805196</v>
      </c>
      <c r="G52" s="5">
        <f>'Recaudado ''18'!K182</f>
        <v>1805196</v>
      </c>
      <c r="H52" s="5">
        <f t="shared" si="17"/>
        <v>-3197053</v>
      </c>
    </row>
    <row r="53" spans="2:8" ht="15" customHeight="1">
      <c r="B53" s="9" t="s">
        <v>56</v>
      </c>
      <c r="C53" s="5">
        <f>'Estimado ''18'!O183</f>
        <v>8784094</v>
      </c>
      <c r="D53" s="5">
        <v>0</v>
      </c>
      <c r="E53" s="5">
        <f t="shared" si="15"/>
        <v>8784094</v>
      </c>
      <c r="F53" s="5">
        <f t="shared" si="16"/>
        <v>5560235</v>
      </c>
      <c r="G53" s="5">
        <f>'Recaudado ''18'!K183</f>
        <v>5560235</v>
      </c>
      <c r="H53" s="5">
        <f t="shared" si="17"/>
        <v>-3223859</v>
      </c>
    </row>
    <row r="54" spans="2:8" ht="15" customHeight="1">
      <c r="B54" s="9" t="s">
        <v>57</v>
      </c>
      <c r="C54" s="5">
        <f>'Estimado ''18'!O184</f>
        <v>949662</v>
      </c>
      <c r="D54" s="5">
        <v>0</v>
      </c>
      <c r="E54" s="5">
        <f t="shared" si="15"/>
        <v>949662</v>
      </c>
      <c r="F54" s="5">
        <f t="shared" si="16"/>
        <v>248551</v>
      </c>
      <c r="G54" s="5">
        <f>'Recaudado ''18'!K184</f>
        <v>248551</v>
      </c>
      <c r="H54" s="5">
        <f t="shared" si="17"/>
        <v>-701111</v>
      </c>
    </row>
    <row r="55" spans="2:8" ht="15" customHeight="1">
      <c r="B55" s="9" t="s">
        <v>58</v>
      </c>
      <c r="C55" s="5">
        <f>'Estimado ''18'!O185</f>
        <v>0</v>
      </c>
      <c r="D55" s="5">
        <v>0</v>
      </c>
      <c r="E55" s="5">
        <f t="shared" si="15"/>
        <v>0</v>
      </c>
      <c r="F55" s="5">
        <f t="shared" si="16"/>
        <v>-365371.52</v>
      </c>
      <c r="G55" s="5">
        <f>'Recaudado ''18'!K185</f>
        <v>-365371.52</v>
      </c>
      <c r="H55" s="5">
        <f t="shared" si="17"/>
        <v>-365371.52</v>
      </c>
    </row>
    <row r="56" spans="2:8" ht="15" customHeight="1">
      <c r="B56" s="9" t="s">
        <v>59</v>
      </c>
      <c r="C56" s="5">
        <f>'Estimado ''18'!O186</f>
        <v>0</v>
      </c>
      <c r="D56" s="5">
        <v>0</v>
      </c>
      <c r="E56" s="5">
        <f t="shared" si="15"/>
        <v>0</v>
      </c>
      <c r="F56" s="5">
        <f t="shared" si="16"/>
        <v>0</v>
      </c>
      <c r="G56" s="5">
        <f>'Recaudado ''18'!K186</f>
        <v>0</v>
      </c>
      <c r="H56" s="5">
        <f t="shared" si="17"/>
        <v>0</v>
      </c>
    </row>
    <row r="57" spans="2:8" ht="15" customHeight="1">
      <c r="B57" s="20" t="s">
        <v>28</v>
      </c>
      <c r="C57" s="6">
        <f>SUM(C58:C60)</f>
        <v>45114187</v>
      </c>
      <c r="D57" s="6">
        <f t="shared" ref="D57:G57" si="18">SUM(D58:D60)</f>
        <v>0</v>
      </c>
      <c r="E57" s="6">
        <f t="shared" si="18"/>
        <v>45114187</v>
      </c>
      <c r="F57" s="6">
        <f t="shared" si="18"/>
        <v>41404860</v>
      </c>
      <c r="G57" s="6">
        <f t="shared" si="18"/>
        <v>41404860</v>
      </c>
      <c r="H57" s="6">
        <f>SUM(H58:H60)</f>
        <v>-3709327</v>
      </c>
    </row>
    <row r="58" spans="2:8" ht="15" customHeight="1">
      <c r="B58" s="9" t="s">
        <v>29</v>
      </c>
      <c r="C58" s="5">
        <f>'Estimado ''18'!O188</f>
        <v>10703800</v>
      </c>
      <c r="D58" s="5">
        <v>0</v>
      </c>
      <c r="E58" s="5">
        <f t="shared" ref="E58:E60" si="19">C58+D58</f>
        <v>10703800</v>
      </c>
      <c r="F58" s="5">
        <f t="shared" si="16"/>
        <v>3967904</v>
      </c>
      <c r="G58" s="5">
        <f>'Recaudado ''18'!K188</f>
        <v>3967904</v>
      </c>
      <c r="H58" s="5">
        <f t="shared" ref="H58:H60" si="20">G58-C58</f>
        <v>-6735896</v>
      </c>
    </row>
    <row r="59" spans="2:8" ht="15" customHeight="1">
      <c r="B59" s="9" t="s">
        <v>30</v>
      </c>
      <c r="C59" s="5">
        <f>'Estimado ''18'!O189</f>
        <v>26238002</v>
      </c>
      <c r="D59" s="5">
        <v>0</v>
      </c>
      <c r="E59" s="5">
        <f t="shared" si="19"/>
        <v>26238002</v>
      </c>
      <c r="F59" s="5">
        <f t="shared" si="16"/>
        <v>30881758</v>
      </c>
      <c r="G59" s="5">
        <f>'Recaudado ''18'!K189</f>
        <v>30881758</v>
      </c>
      <c r="H59" s="5">
        <f t="shared" si="20"/>
        <v>4643756</v>
      </c>
    </row>
    <row r="60" spans="2:8" ht="15" customHeight="1">
      <c r="B60" s="9" t="s">
        <v>31</v>
      </c>
      <c r="C60" s="5">
        <f>'Estimado ''18'!O190</f>
        <v>8172385</v>
      </c>
      <c r="D60" s="5">
        <v>0</v>
      </c>
      <c r="E60" s="5">
        <f t="shared" si="19"/>
        <v>8172385</v>
      </c>
      <c r="F60" s="5">
        <f t="shared" si="16"/>
        <v>6555198</v>
      </c>
      <c r="G60" s="5">
        <f>'Recaudado ''18'!K190</f>
        <v>6555198</v>
      </c>
      <c r="H60" s="5">
        <f t="shared" si="20"/>
        <v>-1617187</v>
      </c>
    </row>
    <row r="61" spans="2:8" ht="15" customHeight="1">
      <c r="B61" s="12"/>
      <c r="C61" s="13"/>
      <c r="D61" s="13"/>
      <c r="E61" s="13"/>
      <c r="F61" s="13"/>
      <c r="G61" s="13"/>
      <c r="H61" s="13"/>
    </row>
    <row r="62" spans="2:8" ht="15" customHeight="1">
      <c r="B62" s="28" t="s">
        <v>60</v>
      </c>
      <c r="C62" s="29">
        <f>SUM(C63,C69)</f>
        <v>140790921</v>
      </c>
      <c r="D62" s="29">
        <f t="shared" ref="D62:G62" si="21">SUM(D63,D69)</f>
        <v>0</v>
      </c>
      <c r="E62" s="29">
        <f t="shared" si="21"/>
        <v>140790921</v>
      </c>
      <c r="F62" s="29">
        <f t="shared" si="21"/>
        <v>55267112.329999998</v>
      </c>
      <c r="G62" s="29">
        <f t="shared" si="21"/>
        <v>55267112.329999998</v>
      </c>
      <c r="H62" s="29">
        <f>SUM(H63,H69)</f>
        <v>-85523808.670000002</v>
      </c>
    </row>
    <row r="63" spans="2:8" ht="15" customHeight="1">
      <c r="B63" s="26" t="s">
        <v>61</v>
      </c>
      <c r="C63" s="27">
        <f>SUM(C64:C68)</f>
        <v>140790921</v>
      </c>
      <c r="D63" s="27">
        <f t="shared" ref="D63:G63" si="22">SUM(D64:D68)</f>
        <v>0</v>
      </c>
      <c r="E63" s="27">
        <f t="shared" si="22"/>
        <v>140790921</v>
      </c>
      <c r="F63" s="27">
        <f t="shared" si="22"/>
        <v>55267112.329999998</v>
      </c>
      <c r="G63" s="27">
        <f t="shared" si="22"/>
        <v>55267112.329999998</v>
      </c>
      <c r="H63" s="27">
        <f>SUM(H64:H68)</f>
        <v>-85523808.670000002</v>
      </c>
    </row>
    <row r="64" spans="2:8" ht="15" customHeight="1">
      <c r="B64" s="9" t="s">
        <v>62</v>
      </c>
      <c r="C64" s="5">
        <f>'Estimado ''18'!O194</f>
        <v>1034942</v>
      </c>
      <c r="D64" s="5">
        <v>0</v>
      </c>
      <c r="E64" s="5">
        <f t="shared" ref="E64:E68" si="23">C64+D64</f>
        <v>1034942</v>
      </c>
      <c r="F64" s="5">
        <f t="shared" ref="F64:F68" si="24">G64</f>
        <v>4396706.2200000007</v>
      </c>
      <c r="G64" s="5">
        <f>'Recaudado ''18'!K194</f>
        <v>4396706.2200000007</v>
      </c>
      <c r="H64" s="5">
        <f t="shared" ref="H64:H68" si="25">G64-C64</f>
        <v>3361764.2200000007</v>
      </c>
    </row>
    <row r="65" spans="2:8" ht="15" customHeight="1">
      <c r="B65" s="9" t="s">
        <v>63</v>
      </c>
      <c r="C65" s="5">
        <f>'Estimado ''18'!O195</f>
        <v>0</v>
      </c>
      <c r="D65" s="5">
        <v>0</v>
      </c>
      <c r="E65" s="5">
        <f t="shared" si="23"/>
        <v>0</v>
      </c>
      <c r="F65" s="5">
        <f t="shared" si="24"/>
        <v>0</v>
      </c>
      <c r="G65" s="5">
        <f>'Recaudado ''18'!K195</f>
        <v>0</v>
      </c>
      <c r="H65" s="5">
        <f t="shared" si="25"/>
        <v>0</v>
      </c>
    </row>
    <row r="66" spans="2:8" ht="15" customHeight="1">
      <c r="B66" s="9" t="s">
        <v>64</v>
      </c>
      <c r="C66" s="5">
        <f>'Estimado ''18'!O196</f>
        <v>0</v>
      </c>
      <c r="D66" s="5">
        <v>0</v>
      </c>
      <c r="E66" s="5">
        <f t="shared" si="23"/>
        <v>0</v>
      </c>
      <c r="F66" s="5">
        <f t="shared" si="24"/>
        <v>0</v>
      </c>
      <c r="G66" s="5">
        <f>'Recaudado ''18'!K196</f>
        <v>0</v>
      </c>
      <c r="H66" s="5">
        <f t="shared" si="25"/>
        <v>0</v>
      </c>
    </row>
    <row r="67" spans="2:8" ht="15" customHeight="1">
      <c r="B67" s="9" t="s">
        <v>65</v>
      </c>
      <c r="C67" s="5">
        <f>'Estimado ''18'!O197</f>
        <v>69450670</v>
      </c>
      <c r="D67" s="5">
        <v>0</v>
      </c>
      <c r="E67" s="5">
        <f t="shared" si="23"/>
        <v>69450670</v>
      </c>
      <c r="F67" s="5">
        <f t="shared" si="24"/>
        <v>29338584</v>
      </c>
      <c r="G67" s="5">
        <f>'Recaudado ''18'!K197</f>
        <v>29338584</v>
      </c>
      <c r="H67" s="5">
        <f t="shared" si="25"/>
        <v>-40112086</v>
      </c>
    </row>
    <row r="68" spans="2:8" ht="15" customHeight="1">
      <c r="B68" s="9" t="s">
        <v>66</v>
      </c>
      <c r="C68" s="5">
        <f>'Estimado ''18'!O198</f>
        <v>70305309</v>
      </c>
      <c r="D68" s="5">
        <v>0</v>
      </c>
      <c r="E68" s="5">
        <f t="shared" si="23"/>
        <v>70305309</v>
      </c>
      <c r="F68" s="5">
        <f t="shared" si="24"/>
        <v>21531822.109999999</v>
      </c>
      <c r="G68" s="5">
        <f>'Recaudado ''18'!K198</f>
        <v>21531822.109999999</v>
      </c>
      <c r="H68" s="5">
        <f t="shared" si="25"/>
        <v>-48773486.890000001</v>
      </c>
    </row>
    <row r="69" spans="2:8" ht="15" customHeight="1">
      <c r="B69" s="20" t="s">
        <v>67</v>
      </c>
      <c r="C69" s="6">
        <f>C70</f>
        <v>0</v>
      </c>
      <c r="D69" s="6">
        <f t="shared" ref="D69:H69" si="26">D70</f>
        <v>0</v>
      </c>
      <c r="E69" s="6">
        <f t="shared" si="26"/>
        <v>0</v>
      </c>
      <c r="F69" s="6">
        <f t="shared" si="26"/>
        <v>0</v>
      </c>
      <c r="G69" s="6">
        <f t="shared" si="26"/>
        <v>0</v>
      </c>
      <c r="H69" s="6">
        <f t="shared" si="26"/>
        <v>0</v>
      </c>
    </row>
    <row r="70" spans="2:8" ht="15" customHeight="1">
      <c r="B70" s="9" t="s">
        <v>68</v>
      </c>
      <c r="C70" s="5">
        <f>'Estimado ''18'!O200</f>
        <v>0</v>
      </c>
      <c r="D70" s="5">
        <v>0</v>
      </c>
      <c r="E70" s="5">
        <f t="shared" ref="E70" si="27">C70+D70</f>
        <v>0</v>
      </c>
      <c r="F70" s="5">
        <f t="shared" ref="F70" si="28">G70</f>
        <v>0</v>
      </c>
      <c r="G70" s="5">
        <f>'Recaudado ''18'!K200</f>
        <v>0</v>
      </c>
      <c r="H70" s="5">
        <f t="shared" ref="H70" si="29">G70-C70</f>
        <v>0</v>
      </c>
    </row>
    <row r="71" spans="2:8" ht="15" customHeight="1">
      <c r="B71" s="12"/>
      <c r="C71" s="13"/>
      <c r="D71" s="13"/>
      <c r="E71" s="13"/>
      <c r="F71" s="13"/>
      <c r="G71" s="13"/>
      <c r="H71" s="13"/>
    </row>
    <row r="72" spans="2:8" ht="15" customHeight="1">
      <c r="B72" s="28" t="s">
        <v>69</v>
      </c>
      <c r="C72" s="29">
        <f>SUM(C73,C80)</f>
        <v>1400455131</v>
      </c>
      <c r="D72" s="29">
        <f t="shared" ref="D72:G72" si="30">SUM(D73,D80)</f>
        <v>0</v>
      </c>
      <c r="E72" s="29">
        <f t="shared" si="30"/>
        <v>1400455131</v>
      </c>
      <c r="F72" s="29">
        <f t="shared" si="30"/>
        <v>702033990.32000005</v>
      </c>
      <c r="G72" s="29">
        <f t="shared" si="30"/>
        <v>702033990.32000005</v>
      </c>
      <c r="H72" s="29">
        <f>SUM(H73,H80)</f>
        <v>-698421140.67999995</v>
      </c>
    </row>
    <row r="73" spans="2:8" ht="15" customHeight="1">
      <c r="B73" s="26" t="s">
        <v>70</v>
      </c>
      <c r="C73" s="27">
        <f>SUM(C74:C79)</f>
        <v>1400455131</v>
      </c>
      <c r="D73" s="27">
        <f t="shared" ref="D73:G73" si="31">SUM(D74:D79)</f>
        <v>0</v>
      </c>
      <c r="E73" s="27">
        <f t="shared" si="31"/>
        <v>1400455131</v>
      </c>
      <c r="F73" s="27">
        <f t="shared" si="31"/>
        <v>702033990.32000005</v>
      </c>
      <c r="G73" s="27">
        <f t="shared" si="31"/>
        <v>702033990.32000005</v>
      </c>
      <c r="H73" s="27">
        <f>SUM(H74:H79)</f>
        <v>-698421140.67999995</v>
      </c>
    </row>
    <row r="74" spans="2:8" ht="15" customHeight="1">
      <c r="B74" s="9" t="s">
        <v>30</v>
      </c>
      <c r="C74" s="5">
        <f>'Estimado ''18'!O204</f>
        <v>55601904</v>
      </c>
      <c r="D74" s="5">
        <v>0</v>
      </c>
      <c r="E74" s="5">
        <f t="shared" ref="E74:E79" si="32">C74+D74</f>
        <v>55601904</v>
      </c>
      <c r="F74" s="5">
        <f t="shared" ref="F74:F79" si="33">G74</f>
        <v>10453398</v>
      </c>
      <c r="G74" s="5">
        <f>'Recaudado ''18'!K204</f>
        <v>10453398</v>
      </c>
      <c r="H74" s="5">
        <f t="shared" ref="H74:H80" si="34">G74-C74</f>
        <v>-45148506</v>
      </c>
    </row>
    <row r="75" spans="2:8" ht="15" customHeight="1">
      <c r="B75" s="9" t="s">
        <v>71</v>
      </c>
      <c r="C75" s="5">
        <f>'Estimado ''18'!O205</f>
        <v>7098724</v>
      </c>
      <c r="D75" s="5">
        <v>0</v>
      </c>
      <c r="E75" s="5">
        <f t="shared" si="32"/>
        <v>7098724</v>
      </c>
      <c r="F75" s="5">
        <f t="shared" si="33"/>
        <v>4439500</v>
      </c>
      <c r="G75" s="5">
        <f>'Recaudado ''18'!K205</f>
        <v>4439500</v>
      </c>
      <c r="H75" s="5">
        <f t="shared" si="34"/>
        <v>-2659224</v>
      </c>
    </row>
    <row r="76" spans="2:8" ht="15" customHeight="1">
      <c r="B76" s="9" t="s">
        <v>72</v>
      </c>
      <c r="C76" s="5">
        <f>'Estimado ''18'!O206</f>
        <v>213808813</v>
      </c>
      <c r="D76" s="5">
        <v>0</v>
      </c>
      <c r="E76" s="5">
        <f t="shared" si="32"/>
        <v>213808813</v>
      </c>
      <c r="F76" s="5">
        <f t="shared" si="33"/>
        <v>187227003.46000001</v>
      </c>
      <c r="G76" s="5">
        <f>'Recaudado ''18'!K206</f>
        <v>187227003.46000001</v>
      </c>
      <c r="H76" s="5">
        <f t="shared" si="34"/>
        <v>-26581809.539999992</v>
      </c>
    </row>
    <row r="77" spans="2:8" ht="15" customHeight="1">
      <c r="B77" s="9" t="s">
        <v>73</v>
      </c>
      <c r="C77" s="5">
        <f>'Estimado ''18'!O207</f>
        <v>1429965</v>
      </c>
      <c r="D77" s="5">
        <v>0</v>
      </c>
      <c r="E77" s="5">
        <f t="shared" si="32"/>
        <v>1429965</v>
      </c>
      <c r="F77" s="5">
        <f t="shared" si="33"/>
        <v>557278</v>
      </c>
      <c r="G77" s="5">
        <f>'Recaudado ''18'!K207</f>
        <v>557278</v>
      </c>
      <c r="H77" s="5">
        <f t="shared" si="34"/>
        <v>-872687</v>
      </c>
    </row>
    <row r="78" spans="2:8" ht="15" customHeight="1">
      <c r="B78" s="9" t="s">
        <v>74</v>
      </c>
      <c r="C78" s="5">
        <f>'Estimado ''18'!O208</f>
        <v>224415123</v>
      </c>
      <c r="D78" s="5">
        <v>0</v>
      </c>
      <c r="E78" s="5">
        <f t="shared" si="32"/>
        <v>224415123</v>
      </c>
      <c r="F78" s="5">
        <f t="shared" si="33"/>
        <v>108482043</v>
      </c>
      <c r="G78" s="5">
        <f>'Recaudado ''18'!K208</f>
        <v>108482043</v>
      </c>
      <c r="H78" s="5">
        <f t="shared" si="34"/>
        <v>-115933080</v>
      </c>
    </row>
    <row r="79" spans="2:8" ht="15" customHeight="1">
      <c r="B79" s="9" t="s">
        <v>75</v>
      </c>
      <c r="C79" s="5">
        <f>'Estimado ''18'!O209</f>
        <v>898100602</v>
      </c>
      <c r="D79" s="5">
        <v>0</v>
      </c>
      <c r="E79" s="5">
        <f t="shared" si="32"/>
        <v>898100602</v>
      </c>
      <c r="F79" s="5">
        <f t="shared" si="33"/>
        <v>390874767.86000001</v>
      </c>
      <c r="G79" s="5">
        <f>'Recaudado ''18'!K209</f>
        <v>390874767.86000001</v>
      </c>
      <c r="H79" s="5">
        <f t="shared" si="34"/>
        <v>-507225834.13999999</v>
      </c>
    </row>
    <row r="80" spans="2:8" ht="15" customHeight="1">
      <c r="B80" s="20" t="s">
        <v>76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si="34"/>
        <v>0</v>
      </c>
    </row>
    <row r="81" spans="2:8" ht="15" customHeight="1">
      <c r="B81" s="12"/>
      <c r="C81" s="13"/>
      <c r="D81" s="13"/>
      <c r="E81" s="13"/>
      <c r="F81" s="13"/>
      <c r="G81" s="13"/>
      <c r="H81" s="13"/>
    </row>
    <row r="82" spans="2:8" ht="15" customHeight="1">
      <c r="B82" s="28" t="s">
        <v>77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f t="shared" ref="H82" si="35">G82-C82</f>
        <v>0</v>
      </c>
    </row>
    <row r="83" spans="2:8" ht="15" customHeight="1">
      <c r="B83" s="10"/>
      <c r="C83" s="15"/>
      <c r="D83" s="15"/>
      <c r="E83" s="15"/>
      <c r="F83" s="15"/>
      <c r="G83" s="15"/>
      <c r="H83" s="15"/>
    </row>
    <row r="84" spans="2:8" ht="15" customHeight="1">
      <c r="B84" s="28" t="s">
        <v>78</v>
      </c>
      <c r="C84" s="29">
        <f>SUM(C85,C94,C111)</f>
        <v>22445924505</v>
      </c>
      <c r="D84" s="29">
        <f t="shared" ref="D84:G84" si="36">SUM(D85,D94,D111)</f>
        <v>0</v>
      </c>
      <c r="E84" s="29">
        <f t="shared" si="36"/>
        <v>22445924505</v>
      </c>
      <c r="F84" s="29">
        <f t="shared" si="36"/>
        <v>11972400205.720001</v>
      </c>
      <c r="G84" s="29">
        <f t="shared" si="36"/>
        <v>11972400205.720001</v>
      </c>
      <c r="H84" s="29">
        <f>SUM(H85,H94,H111)</f>
        <v>-10473524299.279999</v>
      </c>
    </row>
    <row r="85" spans="2:8" ht="15" customHeight="1">
      <c r="B85" s="26" t="s">
        <v>79</v>
      </c>
      <c r="C85" s="27">
        <f>SUM(C86:C93)</f>
        <v>9547804497</v>
      </c>
      <c r="D85" s="27">
        <f t="shared" ref="D85:G85" si="37">SUM(D86:D93)</f>
        <v>0</v>
      </c>
      <c r="E85" s="27">
        <f t="shared" si="37"/>
        <v>9547804497</v>
      </c>
      <c r="F85" s="27">
        <f t="shared" si="37"/>
        <v>5645329832</v>
      </c>
      <c r="G85" s="27">
        <f t="shared" si="37"/>
        <v>5645329832</v>
      </c>
      <c r="H85" s="27">
        <f>SUM(H86:H93)</f>
        <v>-3902474665</v>
      </c>
    </row>
    <row r="86" spans="2:8" ht="15" customHeight="1">
      <c r="B86" s="9" t="s">
        <v>80</v>
      </c>
      <c r="C86" s="5">
        <f>'Estimado ''18'!O216</f>
        <v>7360251462</v>
      </c>
      <c r="D86" s="5">
        <v>0</v>
      </c>
      <c r="E86" s="5">
        <f t="shared" ref="E86:E93" si="38">C86+D86</f>
        <v>7360251462</v>
      </c>
      <c r="F86" s="5">
        <f t="shared" ref="F86:F93" si="39">G86</f>
        <v>4267856450</v>
      </c>
      <c r="G86" s="5">
        <f>'Recaudado ''18'!K216</f>
        <v>4267856450</v>
      </c>
      <c r="H86" s="5">
        <f t="shared" ref="H86:H93" si="40">G86-C86</f>
        <v>-3092395012</v>
      </c>
    </row>
    <row r="87" spans="2:8" ht="15" customHeight="1">
      <c r="B87" s="9" t="s">
        <v>81</v>
      </c>
      <c r="C87" s="5">
        <f>'Estimado ''18'!O217</f>
        <v>427277171</v>
      </c>
      <c r="D87" s="5">
        <v>0</v>
      </c>
      <c r="E87" s="5">
        <f t="shared" si="38"/>
        <v>427277171</v>
      </c>
      <c r="F87" s="5">
        <f t="shared" si="39"/>
        <v>230232671</v>
      </c>
      <c r="G87" s="5">
        <f>'Recaudado ''18'!K217</f>
        <v>230232671</v>
      </c>
      <c r="H87" s="5">
        <f t="shared" si="40"/>
        <v>-197044500</v>
      </c>
    </row>
    <row r="88" spans="2:8" ht="15" customHeight="1">
      <c r="B88" s="9" t="s">
        <v>82</v>
      </c>
      <c r="C88" s="5">
        <f>'Estimado ''18'!O218</f>
        <v>471811014</v>
      </c>
      <c r="D88" s="5">
        <v>0</v>
      </c>
      <c r="E88" s="5">
        <f t="shared" si="38"/>
        <v>471811014</v>
      </c>
      <c r="F88" s="5">
        <f t="shared" si="39"/>
        <v>243509888</v>
      </c>
      <c r="G88" s="5">
        <f>'Recaudado ''18'!K218</f>
        <v>243509888</v>
      </c>
      <c r="H88" s="5">
        <f t="shared" si="40"/>
        <v>-228301126</v>
      </c>
    </row>
    <row r="89" spans="2:8" ht="15" customHeight="1">
      <c r="B89" s="9" t="s">
        <v>83</v>
      </c>
      <c r="C89" s="5">
        <f>'Estimado ''18'!O219</f>
        <v>391071308</v>
      </c>
      <c r="D89" s="5">
        <v>0</v>
      </c>
      <c r="E89" s="5">
        <f t="shared" si="38"/>
        <v>391071308</v>
      </c>
      <c r="F89" s="5">
        <f t="shared" si="39"/>
        <v>144081023</v>
      </c>
      <c r="G89" s="5">
        <f>'Recaudado ''18'!K219</f>
        <v>144081023</v>
      </c>
      <c r="H89" s="5">
        <f t="shared" si="40"/>
        <v>-246990285</v>
      </c>
    </row>
    <row r="90" spans="2:8" ht="15" customHeight="1">
      <c r="B90" s="9" t="s">
        <v>84</v>
      </c>
      <c r="C90" s="5">
        <f>'Estimado ''18'!O220</f>
        <v>53849340</v>
      </c>
      <c r="D90" s="5">
        <v>0</v>
      </c>
      <c r="E90" s="5">
        <f t="shared" si="38"/>
        <v>53849340</v>
      </c>
      <c r="F90" s="5">
        <f t="shared" si="39"/>
        <v>26924670</v>
      </c>
      <c r="G90" s="5">
        <f>'Recaudado ''18'!K220</f>
        <v>26924670</v>
      </c>
      <c r="H90" s="5">
        <f t="shared" si="40"/>
        <v>-26924670</v>
      </c>
    </row>
    <row r="91" spans="2:8" ht="15" customHeight="1">
      <c r="B91" s="9" t="s">
        <v>85</v>
      </c>
      <c r="C91" s="5">
        <f>'Estimado ''18'!O221</f>
        <v>62742548</v>
      </c>
      <c r="D91" s="5">
        <v>0</v>
      </c>
      <c r="E91" s="5">
        <f t="shared" si="38"/>
        <v>62742548</v>
      </c>
      <c r="F91" s="5">
        <f t="shared" si="39"/>
        <v>24119679</v>
      </c>
      <c r="G91" s="5">
        <f>'Recaudado ''18'!K221</f>
        <v>24119679</v>
      </c>
      <c r="H91" s="5">
        <f t="shared" si="40"/>
        <v>-38622869</v>
      </c>
    </row>
    <row r="92" spans="2:8" ht="15" customHeight="1">
      <c r="B92" s="9" t="s">
        <v>86</v>
      </c>
      <c r="C92" s="5">
        <f>'Estimado ''18'!O222</f>
        <v>355790577</v>
      </c>
      <c r="D92" s="5">
        <v>0</v>
      </c>
      <c r="E92" s="5">
        <f t="shared" si="38"/>
        <v>355790577</v>
      </c>
      <c r="F92" s="5">
        <f t="shared" si="39"/>
        <v>178789458</v>
      </c>
      <c r="G92" s="5">
        <f>'Recaudado ''18'!K222</f>
        <v>178789458</v>
      </c>
      <c r="H92" s="5">
        <f t="shared" si="40"/>
        <v>-177001119</v>
      </c>
    </row>
    <row r="93" spans="2:8" ht="15" customHeight="1">
      <c r="B93" s="9" t="s">
        <v>87</v>
      </c>
      <c r="C93" s="5">
        <f>'Estimado ''18'!O223</f>
        <v>425011077</v>
      </c>
      <c r="D93" s="5">
        <v>0</v>
      </c>
      <c r="E93" s="5">
        <f t="shared" si="38"/>
        <v>425011077</v>
      </c>
      <c r="F93" s="5">
        <f t="shared" si="39"/>
        <v>529815993</v>
      </c>
      <c r="G93" s="5">
        <f>'Recaudado ''18'!K223</f>
        <v>529815993</v>
      </c>
      <c r="H93" s="5">
        <f t="shared" si="40"/>
        <v>104804916</v>
      </c>
    </row>
    <row r="94" spans="2:8" ht="15" customHeight="1">
      <c r="B94" s="20" t="s">
        <v>88</v>
      </c>
      <c r="C94" s="6">
        <f>SUM(C95:C97,C100:C101,C106,C109:C110)</f>
        <v>10039034936</v>
      </c>
      <c r="D94" s="6">
        <f t="shared" ref="D94:G94" si="41">SUM(D95:D97,D100:D101,D106,D109:D110)</f>
        <v>0</v>
      </c>
      <c r="E94" s="6">
        <f t="shared" si="41"/>
        <v>10039034936</v>
      </c>
      <c r="F94" s="6">
        <f t="shared" si="41"/>
        <v>4562138757.8800011</v>
      </c>
      <c r="G94" s="6">
        <f t="shared" si="41"/>
        <v>4562138757.8800011</v>
      </c>
      <c r="H94" s="6">
        <f>SUM(H95:H97,H100:H101,H106,H109:H110)</f>
        <v>-5476896178.1199999</v>
      </c>
    </row>
    <row r="95" spans="2:8" ht="15" customHeight="1">
      <c r="B95" s="9" t="s">
        <v>89</v>
      </c>
      <c r="C95" s="5">
        <f>'Estimado ''18'!O225</f>
        <v>5456497340</v>
      </c>
      <c r="D95" s="5">
        <v>0</v>
      </c>
      <c r="E95" s="5">
        <f t="shared" ref="E95:E96" si="42">C95+D95</f>
        <v>5456497340</v>
      </c>
      <c r="F95" s="5">
        <f t="shared" ref="F95:F96" si="43">G95</f>
        <v>2152252418.46</v>
      </c>
      <c r="G95" s="5">
        <f>'Recaudado ''18'!K225</f>
        <v>2152252418.46</v>
      </c>
      <c r="H95" s="5">
        <f t="shared" ref="H95:H96" si="44">G95-C95</f>
        <v>-3304244921.54</v>
      </c>
    </row>
    <row r="96" spans="2:8" ht="15" customHeight="1">
      <c r="B96" s="9" t="s">
        <v>90</v>
      </c>
      <c r="C96" s="5">
        <f>'Estimado ''18'!O226</f>
        <v>1565882487</v>
      </c>
      <c r="D96" s="5">
        <v>0</v>
      </c>
      <c r="E96" s="5">
        <f t="shared" si="42"/>
        <v>1565882487</v>
      </c>
      <c r="F96" s="5">
        <f t="shared" si="43"/>
        <v>783441389</v>
      </c>
      <c r="G96" s="5">
        <f>'Recaudado ''18'!K226</f>
        <v>783441389</v>
      </c>
      <c r="H96" s="5">
        <f t="shared" si="44"/>
        <v>-782441098</v>
      </c>
    </row>
    <row r="97" spans="2:8" ht="15" customHeight="1">
      <c r="B97" s="9" t="s">
        <v>91</v>
      </c>
      <c r="C97" s="5">
        <f>SUM(C98:C99)</f>
        <v>792283667</v>
      </c>
      <c r="D97" s="5">
        <f t="shared" ref="D97:G97" si="45">SUM(D98:D99)</f>
        <v>0</v>
      </c>
      <c r="E97" s="5">
        <f t="shared" si="45"/>
        <v>792283667</v>
      </c>
      <c r="F97" s="5">
        <f t="shared" si="45"/>
        <v>466729230</v>
      </c>
      <c r="G97" s="5">
        <f t="shared" si="45"/>
        <v>466729230</v>
      </c>
      <c r="H97" s="5">
        <f>SUM(H98:H99)</f>
        <v>-325554437</v>
      </c>
    </row>
    <row r="98" spans="2:8" ht="15" customHeight="1">
      <c r="B98" s="19" t="s">
        <v>92</v>
      </c>
      <c r="C98" s="5">
        <f>'Estimado ''18'!O228</f>
        <v>96036282</v>
      </c>
      <c r="D98" s="5">
        <v>0</v>
      </c>
      <c r="E98" s="5">
        <f t="shared" ref="E98:E100" si="46">C98+D98</f>
        <v>96036282</v>
      </c>
      <c r="F98" s="5">
        <f t="shared" ref="F98:F100" si="47">G98</f>
        <v>56574360</v>
      </c>
      <c r="G98" s="5">
        <f>'Recaudado ''18'!K228</f>
        <v>56574360</v>
      </c>
      <c r="H98" s="5">
        <f t="shared" ref="H98:H100" si="48">G98-C98</f>
        <v>-39461922</v>
      </c>
    </row>
    <row r="99" spans="2:8" ht="15" customHeight="1">
      <c r="B99" s="19" t="s">
        <v>93</v>
      </c>
      <c r="C99" s="5">
        <f>'Estimado ''18'!O229</f>
        <v>696247385</v>
      </c>
      <c r="D99" s="5">
        <v>0</v>
      </c>
      <c r="E99" s="5">
        <f t="shared" si="46"/>
        <v>696247385</v>
      </c>
      <c r="F99" s="5">
        <f t="shared" si="47"/>
        <v>410154870</v>
      </c>
      <c r="G99" s="5">
        <f>'Recaudado ''18'!K229</f>
        <v>410154870</v>
      </c>
      <c r="H99" s="5">
        <f t="shared" si="48"/>
        <v>-286092515</v>
      </c>
    </row>
    <row r="100" spans="2:8" ht="15" customHeight="1">
      <c r="B100" s="9" t="s">
        <v>94</v>
      </c>
      <c r="C100" s="5">
        <f>'Estimado ''18'!O230</f>
        <v>978727927</v>
      </c>
      <c r="D100" s="5">
        <v>0</v>
      </c>
      <c r="E100" s="5">
        <f t="shared" si="46"/>
        <v>978727927</v>
      </c>
      <c r="F100" s="5">
        <f t="shared" si="47"/>
        <v>495235248</v>
      </c>
      <c r="G100" s="5">
        <f>'Recaudado ''18'!K230</f>
        <v>495235248</v>
      </c>
      <c r="H100" s="5">
        <f t="shared" si="48"/>
        <v>-483492679</v>
      </c>
    </row>
    <row r="101" spans="2:8" ht="15" customHeight="1">
      <c r="B101" s="9" t="s">
        <v>95</v>
      </c>
      <c r="C101" s="5">
        <f>SUM(C102:C105)</f>
        <v>564544318</v>
      </c>
      <c r="D101" s="5">
        <f t="shared" ref="D101:G101" si="49">SUM(D102:D105)</f>
        <v>0</v>
      </c>
      <c r="E101" s="5">
        <f t="shared" si="49"/>
        <v>564544318</v>
      </c>
      <c r="F101" s="5">
        <f t="shared" si="49"/>
        <v>321256836.03000003</v>
      </c>
      <c r="G101" s="5">
        <f t="shared" si="49"/>
        <v>321256836.03000003</v>
      </c>
      <c r="H101" s="5">
        <f>SUM(H102:H105)</f>
        <v>-243287481.96999997</v>
      </c>
    </row>
    <row r="102" spans="2:8" ht="15" customHeight="1">
      <c r="B102" s="19" t="s">
        <v>96</v>
      </c>
      <c r="C102" s="5">
        <f>'Estimado ''18'!O232</f>
        <v>112037197</v>
      </c>
      <c r="D102" s="5">
        <v>0</v>
      </c>
      <c r="E102" s="5">
        <f t="shared" ref="E102:E105" si="50">C102+D102</f>
        <v>112037197</v>
      </c>
      <c r="F102" s="5">
        <f t="shared" ref="F102:F105" si="51">G102</f>
        <v>59457486</v>
      </c>
      <c r="G102" s="5">
        <f>'Recaudado ''18'!K232</f>
        <v>59457486</v>
      </c>
      <c r="H102" s="5">
        <f t="shared" ref="H102:H105" si="52">G102-C102</f>
        <v>-52579711</v>
      </c>
    </row>
    <row r="103" spans="2:8" ht="15" customHeight="1">
      <c r="B103" s="19" t="s">
        <v>97</v>
      </c>
      <c r="C103" s="5">
        <f>'Estimado ''18'!O233</f>
        <v>318526116</v>
      </c>
      <c r="D103" s="5">
        <v>0</v>
      </c>
      <c r="E103" s="5">
        <f t="shared" si="50"/>
        <v>318526116</v>
      </c>
      <c r="F103" s="5">
        <f t="shared" si="51"/>
        <v>164973642.05000001</v>
      </c>
      <c r="G103" s="5">
        <f>'Recaudado ''18'!K233</f>
        <v>164973642.05000001</v>
      </c>
      <c r="H103" s="5">
        <f t="shared" si="52"/>
        <v>-153552473.94999999</v>
      </c>
    </row>
    <row r="104" spans="2:8" ht="15" customHeight="1">
      <c r="B104" s="19" t="s">
        <v>98</v>
      </c>
      <c r="C104" s="5">
        <f>'Estimado ''18'!O234</f>
        <v>7722563</v>
      </c>
      <c r="D104" s="5">
        <v>0</v>
      </c>
      <c r="E104" s="5">
        <f t="shared" si="50"/>
        <v>7722563</v>
      </c>
      <c r="F104" s="5">
        <f t="shared" si="51"/>
        <v>4026160.12</v>
      </c>
      <c r="G104" s="5">
        <f>'Recaudado ''18'!K234</f>
        <v>4026160.12</v>
      </c>
      <c r="H104" s="5">
        <f t="shared" si="52"/>
        <v>-3696402.88</v>
      </c>
    </row>
    <row r="105" spans="2:8" ht="15" customHeight="1">
      <c r="B105" s="19" t="s">
        <v>99</v>
      </c>
      <c r="C105" s="5">
        <f>'Estimado ''18'!O235</f>
        <v>126258442</v>
      </c>
      <c r="D105" s="5">
        <v>0</v>
      </c>
      <c r="E105" s="5">
        <f t="shared" si="50"/>
        <v>126258442</v>
      </c>
      <c r="F105" s="5">
        <f t="shared" si="51"/>
        <v>92799547.859999999</v>
      </c>
      <c r="G105" s="5">
        <f>'Recaudado ''18'!K235</f>
        <v>92799547.859999999</v>
      </c>
      <c r="H105" s="5">
        <f t="shared" si="52"/>
        <v>-33458894.140000001</v>
      </c>
    </row>
    <row r="106" spans="2:8" ht="15" customHeight="1">
      <c r="B106" s="9" t="s">
        <v>100</v>
      </c>
      <c r="C106" s="5">
        <f>SUM(C107:C108)</f>
        <v>143174604</v>
      </c>
      <c r="D106" s="5">
        <f t="shared" ref="D106:G106" si="53">SUM(D107:D108)</f>
        <v>0</v>
      </c>
      <c r="E106" s="5">
        <f t="shared" si="53"/>
        <v>143174604</v>
      </c>
      <c r="F106" s="5">
        <f t="shared" si="53"/>
        <v>69718612</v>
      </c>
      <c r="G106" s="5">
        <f t="shared" si="53"/>
        <v>69718612</v>
      </c>
      <c r="H106" s="5">
        <f>SUM(H107:H108)</f>
        <v>-73455992</v>
      </c>
    </row>
    <row r="107" spans="2:8" ht="15" customHeight="1">
      <c r="B107" s="19" t="s">
        <v>101</v>
      </c>
      <c r="C107" s="5">
        <f>'Estimado ''18'!O237</f>
        <v>98335640</v>
      </c>
      <c r="D107" s="5">
        <v>0</v>
      </c>
      <c r="E107" s="5">
        <f t="shared" ref="E107:E110" si="54">C107+D107</f>
        <v>98335640</v>
      </c>
      <c r="F107" s="5">
        <f t="shared" ref="F107:F110" si="55">G107</f>
        <v>47171093</v>
      </c>
      <c r="G107" s="5">
        <f>'Recaudado ''18'!K237</f>
        <v>47171093</v>
      </c>
      <c r="H107" s="5">
        <f t="shared" ref="H107:H110" si="56">G107-C107</f>
        <v>-51164547</v>
      </c>
    </row>
    <row r="108" spans="2:8" ht="15" customHeight="1">
      <c r="B108" s="19" t="s">
        <v>102</v>
      </c>
      <c r="C108" s="5">
        <f>'Estimado ''18'!O238</f>
        <v>44838964</v>
      </c>
      <c r="D108" s="5">
        <v>0</v>
      </c>
      <c r="E108" s="5">
        <f t="shared" si="54"/>
        <v>44838964</v>
      </c>
      <c r="F108" s="5">
        <f t="shared" si="55"/>
        <v>22547519</v>
      </c>
      <c r="G108" s="5">
        <f>'Recaudado ''18'!K238</f>
        <v>22547519</v>
      </c>
      <c r="H108" s="5">
        <f t="shared" si="56"/>
        <v>-22291445</v>
      </c>
    </row>
    <row r="109" spans="2:8" ht="15" customHeight="1">
      <c r="B109" s="9" t="s">
        <v>103</v>
      </c>
      <c r="C109" s="5">
        <f>'Estimado ''18'!O239</f>
        <v>177508330</v>
      </c>
      <c r="D109" s="5">
        <v>0</v>
      </c>
      <c r="E109" s="5">
        <f t="shared" si="54"/>
        <v>177508330</v>
      </c>
      <c r="F109" s="5">
        <f t="shared" si="55"/>
        <v>87784102.079999998</v>
      </c>
      <c r="G109" s="5">
        <f>'Recaudado ''18'!K239</f>
        <v>87784102.079999998</v>
      </c>
      <c r="H109" s="5">
        <f t="shared" si="56"/>
        <v>-89724227.920000002</v>
      </c>
    </row>
    <row r="110" spans="2:8" ht="15" customHeight="1">
      <c r="B110" s="9" t="s">
        <v>104</v>
      </c>
      <c r="C110" s="5">
        <f>'Estimado ''18'!O240</f>
        <v>360416263</v>
      </c>
      <c r="D110" s="5">
        <v>0</v>
      </c>
      <c r="E110" s="5">
        <f t="shared" si="54"/>
        <v>360416263</v>
      </c>
      <c r="F110" s="5">
        <f t="shared" si="55"/>
        <v>185720922.31</v>
      </c>
      <c r="G110" s="5">
        <f>'Recaudado ''18'!K240</f>
        <v>185720922.31</v>
      </c>
      <c r="H110" s="5">
        <f t="shared" si="56"/>
        <v>-174695340.69</v>
      </c>
    </row>
    <row r="111" spans="2:8" ht="15" customHeight="1">
      <c r="B111" s="20" t="s">
        <v>105</v>
      </c>
      <c r="C111" s="6">
        <f>SUM(C112:C114)</f>
        <v>2859085072</v>
      </c>
      <c r="D111" s="6">
        <f t="shared" ref="D111:G111" si="57">SUM(D112:D114)</f>
        <v>0</v>
      </c>
      <c r="E111" s="6">
        <f t="shared" si="57"/>
        <v>2859085072</v>
      </c>
      <c r="F111" s="6">
        <f t="shared" si="57"/>
        <v>1764931615.8400002</v>
      </c>
      <c r="G111" s="6">
        <f t="shared" si="57"/>
        <v>1764931615.8400002</v>
      </c>
      <c r="H111" s="6">
        <f>SUM(H112:H114)</f>
        <v>-1094153456.1599998</v>
      </c>
    </row>
    <row r="112" spans="2:8" ht="15" customHeight="1">
      <c r="B112" s="9" t="s">
        <v>106</v>
      </c>
      <c r="C112" s="5">
        <f>'Estimado ''18'!O242</f>
        <v>2586430448</v>
      </c>
      <c r="D112" s="5">
        <v>0</v>
      </c>
      <c r="E112" s="5">
        <f t="shared" ref="E112:E114" si="58">C112+D112</f>
        <v>2586430448</v>
      </c>
      <c r="F112" s="5">
        <f t="shared" ref="F112:F114" si="59">G112</f>
        <v>1605862745.8400002</v>
      </c>
      <c r="G112" s="5">
        <f>'Recaudado ''18'!K242</f>
        <v>1605862745.8400002</v>
      </c>
      <c r="H112" s="5">
        <f t="shared" ref="H112:H116" si="60">G112-C112</f>
        <v>-980567702.15999985</v>
      </c>
    </row>
    <row r="113" spans="2:9" ht="15" customHeight="1">
      <c r="B113" s="9" t="s">
        <v>107</v>
      </c>
      <c r="C113" s="5">
        <f>'Estimado ''18'!O243</f>
        <v>272654624</v>
      </c>
      <c r="D113" s="5">
        <v>0</v>
      </c>
      <c r="E113" s="5">
        <f t="shared" si="58"/>
        <v>272654624</v>
      </c>
      <c r="F113" s="5">
        <f t="shared" si="59"/>
        <v>159068870</v>
      </c>
      <c r="G113" s="5">
        <f>'Recaudado ''18'!K243</f>
        <v>159068870</v>
      </c>
      <c r="H113" s="5">
        <f t="shared" si="60"/>
        <v>-113585754</v>
      </c>
    </row>
    <row r="114" spans="2:9" ht="15" customHeight="1">
      <c r="B114" s="9" t="s">
        <v>108</v>
      </c>
      <c r="C114" s="5">
        <f>'Estimado ''18'!O244</f>
        <v>0</v>
      </c>
      <c r="D114" s="5">
        <v>0</v>
      </c>
      <c r="E114" s="5">
        <f t="shared" si="58"/>
        <v>0</v>
      </c>
      <c r="F114" s="5">
        <f t="shared" si="59"/>
        <v>0</v>
      </c>
      <c r="G114" s="5">
        <f>'Recaudado ''18'!K244</f>
        <v>0</v>
      </c>
      <c r="H114" s="5">
        <f t="shared" si="60"/>
        <v>0</v>
      </c>
    </row>
    <row r="115" spans="2:9" ht="15" customHeight="1">
      <c r="B115" s="12"/>
      <c r="C115" s="13"/>
      <c r="D115" s="13"/>
      <c r="E115" s="13"/>
      <c r="F115" s="13"/>
      <c r="G115" s="13"/>
      <c r="H115" s="13"/>
    </row>
    <row r="116" spans="2:9" ht="15" customHeight="1">
      <c r="B116" s="28" t="s">
        <v>109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f t="shared" si="60"/>
        <v>0</v>
      </c>
    </row>
    <row r="117" spans="2:9" ht="15" customHeight="1">
      <c r="B117" s="10"/>
      <c r="C117" s="15"/>
      <c r="D117" s="15"/>
      <c r="E117" s="15"/>
      <c r="F117" s="15"/>
      <c r="G117" s="15"/>
      <c r="H117" s="15"/>
    </row>
    <row r="118" spans="2:9" ht="15" customHeight="1">
      <c r="B118" s="28" t="s">
        <v>110</v>
      </c>
      <c r="C118" s="29">
        <f>SUM(C119,C121)</f>
        <v>0</v>
      </c>
      <c r="D118" s="29">
        <f t="shared" ref="D118:G118" si="61">SUM(D119,D121)</f>
        <v>0</v>
      </c>
      <c r="E118" s="29">
        <f t="shared" si="61"/>
        <v>0</v>
      </c>
      <c r="F118" s="29">
        <f t="shared" si="61"/>
        <v>0</v>
      </c>
      <c r="G118" s="29">
        <f t="shared" si="61"/>
        <v>0</v>
      </c>
      <c r="H118" s="29">
        <f>SUM(H119,H121)</f>
        <v>0</v>
      </c>
    </row>
    <row r="119" spans="2:9" ht="15" customHeight="1">
      <c r="B119" s="26" t="s">
        <v>111</v>
      </c>
      <c r="C119" s="27">
        <f>C120</f>
        <v>0</v>
      </c>
      <c r="D119" s="27">
        <f t="shared" ref="D119:G119" si="62">D120</f>
        <v>0</v>
      </c>
      <c r="E119" s="27">
        <f t="shared" si="62"/>
        <v>0</v>
      </c>
      <c r="F119" s="27">
        <f t="shared" si="62"/>
        <v>0</v>
      </c>
      <c r="G119" s="27">
        <f t="shared" si="62"/>
        <v>0</v>
      </c>
      <c r="H119" s="27">
        <f>H120</f>
        <v>0</v>
      </c>
    </row>
    <row r="120" spans="2:9" ht="15" customHeight="1">
      <c r="B120" s="9" t="s">
        <v>112</v>
      </c>
      <c r="C120" s="5">
        <f>'Estimado ''18'!O250</f>
        <v>0</v>
      </c>
      <c r="D120" s="5">
        <v>0</v>
      </c>
      <c r="E120" s="5">
        <f t="shared" ref="E120" si="63">C120+D120</f>
        <v>0</v>
      </c>
      <c r="F120" s="5">
        <f t="shared" ref="F120" si="64">G120</f>
        <v>0</v>
      </c>
      <c r="G120" s="5">
        <f>'Recaudado ''18'!K250</f>
        <v>0</v>
      </c>
      <c r="H120" s="5">
        <f t="shared" ref="H120:H121" si="65">G120-C120</f>
        <v>0</v>
      </c>
    </row>
    <row r="121" spans="2:9" ht="15" customHeight="1">
      <c r="B121" s="20" t="s">
        <v>113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65"/>
        <v>0</v>
      </c>
    </row>
    <row r="122" spans="2:9" ht="15" customHeight="1">
      <c r="B122" s="12"/>
      <c r="C122" s="13"/>
      <c r="D122" s="13"/>
      <c r="E122" s="13"/>
      <c r="F122" s="13"/>
      <c r="G122" s="13"/>
      <c r="H122" s="13"/>
    </row>
    <row r="123" spans="2:9" ht="15" customHeight="1">
      <c r="B123" s="35" t="s">
        <v>14</v>
      </c>
      <c r="C123" s="33">
        <f>SUM(C9,C27,C29,C31,C62,C72,C82,C84,C116,C118)</f>
        <v>28415664155</v>
      </c>
      <c r="D123" s="33">
        <f t="shared" ref="D123:G123" si="66">SUM(D9,D27,D29,D31,D62,D72,D82,D84,D116,D118)</f>
        <v>0</v>
      </c>
      <c r="E123" s="33">
        <f t="shared" si="66"/>
        <v>28415664155</v>
      </c>
      <c r="F123" s="33">
        <f t="shared" si="66"/>
        <v>15302987819.470001</v>
      </c>
      <c r="G123" s="33">
        <f t="shared" si="66"/>
        <v>15302987819.470001</v>
      </c>
      <c r="H123" s="33"/>
      <c r="I123" s="2"/>
    </row>
    <row r="124" spans="2:9" ht="15" customHeight="1">
      <c r="F124" s="34"/>
      <c r="G124" s="36" t="s">
        <v>134</v>
      </c>
      <c r="H124" s="33">
        <f>SUM(H9,H27,H29,H31,H62,H72,H82,H84,H116,H118)</f>
        <v>-13112676335.529999</v>
      </c>
    </row>
    <row r="126" spans="2:9" ht="33" customHeight="1">
      <c r="B126" s="31" t="s">
        <v>140</v>
      </c>
      <c r="C126" s="31" t="s">
        <v>132</v>
      </c>
      <c r="D126" s="32" t="s">
        <v>139</v>
      </c>
      <c r="E126" s="31" t="s">
        <v>130</v>
      </c>
      <c r="F126" s="31" t="s">
        <v>129</v>
      </c>
      <c r="G126" s="31" t="s">
        <v>128</v>
      </c>
      <c r="H126" s="31" t="s">
        <v>127</v>
      </c>
    </row>
    <row r="127" spans="2:9" ht="15" customHeight="1">
      <c r="B127" s="10"/>
      <c r="C127" s="15"/>
      <c r="D127" s="15"/>
      <c r="E127" s="15"/>
      <c r="F127" s="15"/>
      <c r="G127" s="15"/>
      <c r="H127" s="30"/>
    </row>
    <row r="128" spans="2:9" ht="15" customHeight="1">
      <c r="B128" s="28" t="s">
        <v>138</v>
      </c>
      <c r="C128" s="29">
        <f>SUM(C129:C132,C135,C138:C139)</f>
        <v>28415664155</v>
      </c>
      <c r="D128" s="29">
        <f t="shared" ref="D128:H128" si="67">SUM(D129:D132,D135,D138:D139)</f>
        <v>0</v>
      </c>
      <c r="E128" s="29">
        <f t="shared" si="67"/>
        <v>28415664155</v>
      </c>
      <c r="F128" s="29">
        <f t="shared" si="67"/>
        <v>15302987819.470001</v>
      </c>
      <c r="G128" s="29">
        <f t="shared" si="67"/>
        <v>15302987819.470001</v>
      </c>
      <c r="H128" s="29">
        <f t="shared" si="67"/>
        <v>-13112676335.529999</v>
      </c>
    </row>
    <row r="129" spans="2:8" ht="15" customHeight="1">
      <c r="B129" s="11" t="s">
        <v>15</v>
      </c>
      <c r="C129" s="14">
        <f>C9</f>
        <v>3218966664</v>
      </c>
      <c r="D129" s="14">
        <f t="shared" ref="D129:G129" si="68">D9</f>
        <v>0</v>
      </c>
      <c r="E129" s="14">
        <f t="shared" si="68"/>
        <v>3218966664</v>
      </c>
      <c r="F129" s="14">
        <f t="shared" si="68"/>
        <v>1798560865.6199999</v>
      </c>
      <c r="G129" s="14">
        <f t="shared" si="68"/>
        <v>1798560865.6199999</v>
      </c>
      <c r="H129" s="14">
        <f t="shared" ref="H129" si="69">G129-C129</f>
        <v>-1420405798.3800001</v>
      </c>
    </row>
    <row r="130" spans="2:8" ht="15" customHeight="1">
      <c r="B130" s="11" t="s">
        <v>144</v>
      </c>
      <c r="C130" s="14">
        <f>C29</f>
        <v>0</v>
      </c>
      <c r="D130" s="14">
        <f t="shared" ref="D130:G130" si="70">D29</f>
        <v>0</v>
      </c>
      <c r="E130" s="14">
        <f t="shared" si="70"/>
        <v>0</v>
      </c>
      <c r="F130" s="14">
        <f t="shared" si="70"/>
        <v>0</v>
      </c>
      <c r="G130" s="14">
        <f t="shared" si="70"/>
        <v>0</v>
      </c>
      <c r="H130" s="5">
        <f>G130-C130</f>
        <v>0</v>
      </c>
    </row>
    <row r="131" spans="2:8" ht="15" customHeight="1">
      <c r="B131" s="9" t="s">
        <v>34</v>
      </c>
      <c r="C131" s="5">
        <f>C31</f>
        <v>1209526934</v>
      </c>
      <c r="D131" s="5">
        <f t="shared" ref="D131:G131" si="71">D31</f>
        <v>0</v>
      </c>
      <c r="E131" s="5">
        <f t="shared" si="71"/>
        <v>1209526934</v>
      </c>
      <c r="F131" s="5">
        <f t="shared" si="71"/>
        <v>774725645.48000002</v>
      </c>
      <c r="G131" s="5">
        <f t="shared" si="71"/>
        <v>774725645.48000002</v>
      </c>
      <c r="H131" s="5">
        <f>G131-C131</f>
        <v>-434801288.51999998</v>
      </c>
    </row>
    <row r="132" spans="2:8" ht="15" customHeight="1">
      <c r="B132" s="9" t="s">
        <v>60</v>
      </c>
      <c r="C132" s="5">
        <f>SUM(C133:C134)</f>
        <v>140790921</v>
      </c>
      <c r="D132" s="5">
        <f t="shared" ref="D132:G132" si="72">SUM(D133:D134)</f>
        <v>0</v>
      </c>
      <c r="E132" s="5">
        <f t="shared" si="72"/>
        <v>140790921</v>
      </c>
      <c r="F132" s="5">
        <f t="shared" si="72"/>
        <v>55267112.329999998</v>
      </c>
      <c r="G132" s="5">
        <f t="shared" si="72"/>
        <v>55267112.329999998</v>
      </c>
      <c r="H132" s="5">
        <f t="shared" ref="H132:H139" si="73">G132-C132</f>
        <v>-85523808.670000002</v>
      </c>
    </row>
    <row r="133" spans="2:8" ht="15" customHeight="1">
      <c r="B133" s="19" t="s">
        <v>137</v>
      </c>
      <c r="C133" s="5">
        <f>C63</f>
        <v>140790921</v>
      </c>
      <c r="D133" s="5">
        <f t="shared" ref="D133:G133" si="74">D63</f>
        <v>0</v>
      </c>
      <c r="E133" s="5">
        <f t="shared" si="74"/>
        <v>140790921</v>
      </c>
      <c r="F133" s="5">
        <f t="shared" si="74"/>
        <v>55267112.329999998</v>
      </c>
      <c r="G133" s="5">
        <f t="shared" si="74"/>
        <v>55267112.329999998</v>
      </c>
      <c r="H133" s="5">
        <f t="shared" si="73"/>
        <v>-85523808.670000002</v>
      </c>
    </row>
    <row r="134" spans="2:8" ht="15" customHeight="1">
      <c r="B134" s="19" t="s">
        <v>136</v>
      </c>
      <c r="C134" s="5">
        <f>C69</f>
        <v>0</v>
      </c>
      <c r="D134" s="5">
        <f t="shared" ref="D134:G134" si="75">D69</f>
        <v>0</v>
      </c>
      <c r="E134" s="5">
        <f t="shared" si="75"/>
        <v>0</v>
      </c>
      <c r="F134" s="5">
        <f t="shared" si="75"/>
        <v>0</v>
      </c>
      <c r="G134" s="5">
        <f t="shared" si="75"/>
        <v>0</v>
      </c>
      <c r="H134" s="5">
        <f t="shared" si="73"/>
        <v>0</v>
      </c>
    </row>
    <row r="135" spans="2:8" ht="15" customHeight="1">
      <c r="B135" s="9" t="s">
        <v>69</v>
      </c>
      <c r="C135" s="5">
        <f>SUM(C136:C137)</f>
        <v>1400455131</v>
      </c>
      <c r="D135" s="5">
        <f t="shared" ref="D135:G135" si="76">SUM(D136:D137)</f>
        <v>0</v>
      </c>
      <c r="E135" s="5">
        <f t="shared" si="76"/>
        <v>1400455131</v>
      </c>
      <c r="F135" s="5">
        <f t="shared" si="76"/>
        <v>702033990.32000005</v>
      </c>
      <c r="G135" s="5">
        <f t="shared" si="76"/>
        <v>702033990.32000005</v>
      </c>
      <c r="H135" s="5">
        <f t="shared" si="73"/>
        <v>-698421140.67999995</v>
      </c>
    </row>
    <row r="136" spans="2:8" ht="15" customHeight="1">
      <c r="B136" s="19" t="s">
        <v>137</v>
      </c>
      <c r="C136" s="5">
        <f>C73</f>
        <v>1400455131</v>
      </c>
      <c r="D136" s="5">
        <f t="shared" ref="D136:G136" si="77">D73</f>
        <v>0</v>
      </c>
      <c r="E136" s="5">
        <f t="shared" si="77"/>
        <v>1400455131</v>
      </c>
      <c r="F136" s="5">
        <f t="shared" si="77"/>
        <v>702033990.32000005</v>
      </c>
      <c r="G136" s="5">
        <f t="shared" si="77"/>
        <v>702033990.32000005</v>
      </c>
      <c r="H136" s="5">
        <f t="shared" si="73"/>
        <v>-698421140.67999995</v>
      </c>
    </row>
    <row r="137" spans="2:8" ht="15" customHeight="1">
      <c r="B137" s="19" t="s">
        <v>136</v>
      </c>
      <c r="C137" s="5">
        <f>C80</f>
        <v>0</v>
      </c>
      <c r="D137" s="5">
        <f t="shared" ref="D137:G137" si="78">D80</f>
        <v>0</v>
      </c>
      <c r="E137" s="5">
        <f t="shared" si="78"/>
        <v>0</v>
      </c>
      <c r="F137" s="5">
        <f t="shared" si="78"/>
        <v>0</v>
      </c>
      <c r="G137" s="5">
        <f t="shared" si="78"/>
        <v>0</v>
      </c>
      <c r="H137" s="5">
        <f t="shared" si="73"/>
        <v>0</v>
      </c>
    </row>
    <row r="138" spans="2:8" ht="15" customHeight="1">
      <c r="B138" s="41" t="s">
        <v>78</v>
      </c>
      <c r="C138" s="5">
        <f>C84</f>
        <v>22445924505</v>
      </c>
      <c r="D138" s="5">
        <f t="shared" ref="D138:G138" si="79">D84</f>
        <v>0</v>
      </c>
      <c r="E138" s="5">
        <f t="shared" si="79"/>
        <v>22445924505</v>
      </c>
      <c r="F138" s="5">
        <f>F84</f>
        <v>11972400205.720001</v>
      </c>
      <c r="G138" s="5">
        <f t="shared" si="79"/>
        <v>11972400205.720001</v>
      </c>
      <c r="H138" s="5">
        <f t="shared" si="73"/>
        <v>-10473524299.279999</v>
      </c>
    </row>
    <row r="139" spans="2:8" ht="15" customHeight="1">
      <c r="B139" s="42" t="s">
        <v>145</v>
      </c>
      <c r="C139" s="13">
        <f>C116</f>
        <v>0</v>
      </c>
      <c r="D139" s="13">
        <f t="shared" ref="D139:G139" si="80">D116</f>
        <v>0</v>
      </c>
      <c r="E139" s="13">
        <f t="shared" si="80"/>
        <v>0</v>
      </c>
      <c r="F139" s="13">
        <f t="shared" si="80"/>
        <v>0</v>
      </c>
      <c r="G139" s="13">
        <f t="shared" si="80"/>
        <v>0</v>
      </c>
      <c r="H139" s="13">
        <f t="shared" si="73"/>
        <v>0</v>
      </c>
    </row>
    <row r="140" spans="2:8" ht="15" customHeight="1">
      <c r="B140" s="28" t="s">
        <v>146</v>
      </c>
      <c r="C140" s="29">
        <f>SUM(C141:C143)</f>
        <v>0</v>
      </c>
      <c r="D140" s="29">
        <f t="shared" ref="D140:E140" si="81">SUM(D141:D143)</f>
        <v>0</v>
      </c>
      <c r="E140" s="29">
        <f t="shared" si="81"/>
        <v>0</v>
      </c>
      <c r="F140" s="29">
        <f>SUM(F141:F143)</f>
        <v>0</v>
      </c>
      <c r="G140" s="29">
        <f>SUM(G141:G143)</f>
        <v>0</v>
      </c>
      <c r="H140" s="29">
        <f>SUM(H141:H143)</f>
        <v>0</v>
      </c>
    </row>
    <row r="141" spans="2:8" ht="15" customHeight="1">
      <c r="B141" s="43" t="s">
        <v>147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f>G141-C141</f>
        <v>0</v>
      </c>
    </row>
    <row r="142" spans="2:8" ht="15" customHeight="1">
      <c r="B142" s="41" t="s">
        <v>148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f>G142-C142</f>
        <v>0</v>
      </c>
    </row>
    <row r="143" spans="2:8" ht="15" customHeight="1">
      <c r="B143" s="44" t="s">
        <v>145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f>G143-C143</f>
        <v>0</v>
      </c>
    </row>
    <row r="144" spans="2:8" ht="15" customHeight="1">
      <c r="B144" s="28" t="s">
        <v>135</v>
      </c>
      <c r="C144" s="29">
        <f>C145</f>
        <v>0</v>
      </c>
      <c r="D144" s="29">
        <f t="shared" ref="D144:F144" si="82">D145</f>
        <v>0</v>
      </c>
      <c r="E144" s="29">
        <f t="shared" si="82"/>
        <v>0</v>
      </c>
      <c r="F144" s="29">
        <f t="shared" si="82"/>
        <v>0</v>
      </c>
      <c r="G144" s="29">
        <f>G145</f>
        <v>0</v>
      </c>
      <c r="H144" s="29">
        <f>H145</f>
        <v>0</v>
      </c>
    </row>
    <row r="145" spans="2:8" ht="15" customHeight="1">
      <c r="B145" s="43" t="s">
        <v>135</v>
      </c>
      <c r="C145" s="14">
        <f>C120</f>
        <v>0</v>
      </c>
      <c r="D145" s="14">
        <f t="shared" ref="D145:G145" si="83">D120</f>
        <v>0</v>
      </c>
      <c r="E145" s="14">
        <f t="shared" si="83"/>
        <v>0</v>
      </c>
      <c r="F145" s="14">
        <f t="shared" si="83"/>
        <v>0</v>
      </c>
      <c r="G145" s="14">
        <f t="shared" si="83"/>
        <v>0</v>
      </c>
      <c r="H145" s="14">
        <f>G145-C145</f>
        <v>0</v>
      </c>
    </row>
    <row r="146" spans="2:8" ht="15" customHeight="1">
      <c r="B146" s="12"/>
      <c r="C146" s="13"/>
      <c r="D146" s="13"/>
      <c r="E146" s="13"/>
      <c r="F146" s="13"/>
      <c r="G146" s="13"/>
      <c r="H146" s="13"/>
    </row>
    <row r="147" spans="2:8" ht="15" customHeight="1">
      <c r="B147" s="35" t="s">
        <v>14</v>
      </c>
      <c r="C147" s="33">
        <f>SUM(C128,C144)</f>
        <v>28415664155</v>
      </c>
      <c r="D147" s="33">
        <f t="shared" ref="D147:G147" si="84">SUM(D128,D144)</f>
        <v>0</v>
      </c>
      <c r="E147" s="33">
        <f t="shared" si="84"/>
        <v>28415664155</v>
      </c>
      <c r="F147" s="33">
        <f t="shared" si="84"/>
        <v>15302987819.470001</v>
      </c>
      <c r="G147" s="33">
        <f t="shared" si="84"/>
        <v>15302987819.470001</v>
      </c>
      <c r="H147" s="33"/>
    </row>
    <row r="148" spans="2:8" ht="15" customHeight="1">
      <c r="B148" s="10"/>
      <c r="C148" s="10"/>
      <c r="D148" s="10"/>
      <c r="E148" s="10"/>
      <c r="F148" s="34"/>
      <c r="G148" s="36" t="s">
        <v>134</v>
      </c>
      <c r="H148" s="33">
        <f>SUM(H128,H144)</f>
        <v>-13112676335.529999</v>
      </c>
    </row>
    <row r="149" spans="2:8" ht="15" customHeight="1">
      <c r="B149" s="18" t="str">
        <f>'M-ENE'!B149</f>
        <v>Nota: Las cifras pueden presentar diferencias por redondeo. * Estimado anual.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16</vt:i4>
      </vt:variant>
    </vt:vector>
  </HeadingPairs>
  <TitlesOfParts>
    <vt:vector size="30" baseType="lpstr">
      <vt:lpstr>M-ENE</vt:lpstr>
      <vt:lpstr>M-FEB</vt:lpstr>
      <vt:lpstr>M-MAR</vt:lpstr>
      <vt:lpstr>M-ABR</vt:lpstr>
      <vt:lpstr>M-MAY</vt:lpstr>
      <vt:lpstr>M-JUN</vt:lpstr>
      <vt:lpstr>M-JUL</vt:lpstr>
      <vt:lpstr>M-AGO</vt:lpstr>
      <vt:lpstr>M-SEP</vt:lpstr>
      <vt:lpstr>M-OCT</vt:lpstr>
      <vt:lpstr>M-NOV</vt:lpstr>
      <vt:lpstr>M-DIC</vt:lpstr>
      <vt:lpstr>Recaudado '18</vt:lpstr>
      <vt:lpstr>Estimado '18</vt:lpstr>
      <vt:lpstr>'Estimado ''18'!Área_de_impresión</vt:lpstr>
      <vt:lpstr>'Recaudado ''18'!Área_de_impresión</vt:lpstr>
      <vt:lpstr>'Estimado ''18'!Títulos_a_imprimir</vt:lpstr>
      <vt:lpstr>'M-ABR'!Títulos_a_imprimir</vt:lpstr>
      <vt:lpstr>'M-AGO'!Títulos_a_imprimir</vt:lpstr>
      <vt:lpstr>'M-DIC'!Títulos_a_imprimir</vt:lpstr>
      <vt:lpstr>'M-ENE'!Títulos_a_imprimir</vt:lpstr>
      <vt:lpstr>'M-FEB'!Títulos_a_imprimir</vt:lpstr>
      <vt:lpstr>'M-JUL'!Títulos_a_imprimir</vt:lpstr>
      <vt:lpstr>'M-JUN'!Títulos_a_imprimir</vt:lpstr>
      <vt:lpstr>'M-MAR'!Títulos_a_imprimir</vt:lpstr>
      <vt:lpstr>'M-MAY'!Títulos_a_imprimir</vt:lpstr>
      <vt:lpstr>'M-NOV'!Títulos_a_imprimir</vt:lpstr>
      <vt:lpstr>'M-OCT'!Títulos_a_imprimir</vt:lpstr>
      <vt:lpstr>'M-SEP'!Títulos_a_imprimir</vt:lpstr>
      <vt:lpstr>'Recaudado ''18'!Títulos_a_imprimir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MELGEN AMIN</cp:lastModifiedBy>
  <cp:lastPrinted>2018-07-12T15:25:59Z</cp:lastPrinted>
  <dcterms:created xsi:type="dcterms:W3CDTF">2017-05-22T19:02:11Z</dcterms:created>
  <dcterms:modified xsi:type="dcterms:W3CDTF">2018-07-12T15:26:15Z</dcterms:modified>
</cp:coreProperties>
</file>