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A813779A-D1F1-4CCF-8038-69C4FA37132D}" xr6:coauthVersionLast="47" xr6:coauthVersionMax="47" xr10:uidLastSave="{00000000-0000-0000-0000-000000000000}"/>
  <bookViews>
    <workbookView xWindow="-120" yWindow="-120" windowWidth="29040" windowHeight="15840" xr2:uid="{B5D9C1F1-DEE9-49EE-8C53-A4A17F2782A5}"/>
  </bookViews>
  <sheets>
    <sheet name="FUNCIONAL LDF" sheetId="1" r:id="rId1"/>
  </sheets>
  <definedNames>
    <definedName name="_xlnm.Print_Area" localSheetId="0">'FUNCIONAL LDF'!$C$1:$I$81</definedName>
    <definedName name="_xlnm.Print_Titles" localSheetId="0">'FUNCIONAL LDF'!$1:$11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8" i="1" l="1"/>
  <c r="I77" i="1"/>
  <c r="I76" i="1"/>
  <c r="G74" i="1"/>
  <c r="F74" i="1"/>
  <c r="I74" i="1" s="1"/>
  <c r="D74" i="1"/>
  <c r="H74" i="1"/>
  <c r="E74" i="1"/>
  <c r="I73" i="1"/>
  <c r="I72" i="1"/>
  <c r="I71" i="1"/>
  <c r="I70" i="1"/>
  <c r="I69" i="1"/>
  <c r="I68" i="1"/>
  <c r="I67" i="1"/>
  <c r="I66" i="1"/>
  <c r="G64" i="1"/>
  <c r="F64" i="1"/>
  <c r="D64" i="1"/>
  <c r="H64" i="1"/>
  <c r="E64" i="1"/>
  <c r="I63" i="1"/>
  <c r="I62" i="1"/>
  <c r="I61" i="1"/>
  <c r="I60" i="1"/>
  <c r="I59" i="1"/>
  <c r="I58" i="1"/>
  <c r="H56" i="1"/>
  <c r="G56" i="1"/>
  <c r="F56" i="1"/>
  <c r="I56" i="1" s="1"/>
  <c r="D56" i="1"/>
  <c r="E56" i="1"/>
  <c r="I55" i="1"/>
  <c r="I54" i="1"/>
  <c r="I53" i="1"/>
  <c r="I52" i="1"/>
  <c r="I51" i="1"/>
  <c r="I50" i="1"/>
  <c r="I49" i="1"/>
  <c r="I48" i="1"/>
  <c r="H47" i="1"/>
  <c r="H46" i="1" s="1"/>
  <c r="E47" i="1"/>
  <c r="E46" i="1" s="1"/>
  <c r="G47" i="1"/>
  <c r="F47" i="1"/>
  <c r="I47" i="1" s="1"/>
  <c r="D47" i="1"/>
  <c r="I45" i="1"/>
  <c r="I44" i="1"/>
  <c r="I43" i="1"/>
  <c r="H40" i="1"/>
  <c r="I42" i="1"/>
  <c r="I41" i="1"/>
  <c r="F40" i="1"/>
  <c r="I40" i="1" s="1"/>
  <c r="G40" i="1"/>
  <c r="E40" i="1"/>
  <c r="D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H30" i="1"/>
  <c r="G30" i="1"/>
  <c r="D30" i="1"/>
  <c r="I29" i="1"/>
  <c r="E29" i="1"/>
  <c r="I28" i="1"/>
  <c r="E28" i="1"/>
  <c r="I27" i="1"/>
  <c r="E27" i="1"/>
  <c r="I26" i="1"/>
  <c r="E26" i="1"/>
  <c r="I25" i="1"/>
  <c r="E25" i="1"/>
  <c r="H22" i="1"/>
  <c r="I24" i="1"/>
  <c r="E24" i="1"/>
  <c r="I23" i="1"/>
  <c r="E23" i="1"/>
  <c r="E22" i="1" s="1"/>
  <c r="G22" i="1"/>
  <c r="D22" i="1"/>
  <c r="I21" i="1"/>
  <c r="E21" i="1"/>
  <c r="H13" i="1"/>
  <c r="H12" i="1" s="1"/>
  <c r="I20" i="1"/>
  <c r="E20" i="1"/>
  <c r="I19" i="1"/>
  <c r="E19" i="1"/>
  <c r="I18" i="1"/>
  <c r="E18" i="1"/>
  <c r="I17" i="1"/>
  <c r="I16" i="1"/>
  <c r="E16" i="1"/>
  <c r="G13" i="1"/>
  <c r="G12" i="1" s="1"/>
  <c r="I15" i="1"/>
  <c r="I14" i="1"/>
  <c r="D13" i="1"/>
  <c r="D12" i="1" s="1"/>
  <c r="F13" i="1"/>
  <c r="I13" i="1" s="1"/>
  <c r="H79" i="1" l="1"/>
  <c r="D46" i="1"/>
  <c r="D79" i="1"/>
  <c r="G79" i="1"/>
  <c r="G46" i="1"/>
  <c r="E30" i="1"/>
  <c r="I64" i="1"/>
  <c r="I57" i="1"/>
  <c r="I65" i="1"/>
  <c r="I75" i="1"/>
  <c r="E14" i="1"/>
  <c r="E13" i="1" s="1"/>
  <c r="E12" i="1" s="1"/>
  <c r="E79" i="1" s="1"/>
  <c r="F12" i="1"/>
  <c r="F46" i="1"/>
  <c r="I46" i="1" s="1"/>
  <c r="E15" i="1"/>
  <c r="F22" i="1"/>
  <c r="I22" i="1" s="1"/>
  <c r="F30" i="1"/>
  <c r="I30" i="1" s="1"/>
  <c r="I12" i="1" l="1"/>
  <c r="F79" i="1"/>
  <c r="I79" i="1" l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<sst xmlns="http://schemas.openxmlformats.org/spreadsheetml/2006/main" count="80" uniqueCount="48">
  <si>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Ley de Disciplina Financiera</t>
  </si>
  <si>
    <t>Clasificación Funcional (Finalidad y Función)</t>
  </si>
  <si>
    <t>(Cifras en Pesos)</t>
  </si>
  <si>
    <t>Finalidad/Función</t>
  </si>
  <si>
    <t>Aprobado</t>
  </si>
  <si>
    <t>Ampliaciones /Reducciones</t>
  </si>
  <si>
    <t>Modificado</t>
  </si>
  <si>
    <t>Devengado</t>
  </si>
  <si>
    <t>Pagado</t>
  </si>
  <si>
    <t>Subejercicio</t>
  </si>
  <si>
    <t>I. Gasto No Etiquetado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</si>
  <si>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</si>
  <si>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</si>
  <si>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</si>
  <si>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</si>
  <si>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</si>
  <si>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</si>
  <si>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</si>
  <si>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</si>
  <si>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</si>
  <si>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</si>
  <si>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</si>
  <si>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</si>
  <si>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</si>
  <si>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</si>
  <si>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</si>
  <si>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</si>
  <si>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</si>
  <si>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</si>
  <si>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</si>
  <si>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</si>
  <si>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</si>
  <si>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</si>
  <si>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</si>
  <si>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</si>
  <si>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</si>
  <si>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</si>
  <si>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</si>
  <si>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</si>
  <si>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</si>
  <si>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</si>
  <si>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</si>
  <si>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</si>
  <si>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II. Gasto Etiquetado</t>
  </si>
  <si>
    <t>Total del Egreso</t>
  </si>
  <si>
    <t xml:space="preserve"> </t>
  </si>
  <si>
    <t>GOBIERNO DEL ESTADO DE QUINTANA ROO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</si>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</sst>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5" formatCode="_-* #,##0_-;\-* #,##0_-;_-* &quot;-&quot;??_-;_-@_-"/>
  </numFmts>
  <fonts count="2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name val="Futura Md BT"/>
      <family val="2"/>
    </font>
    <font>
      <b/>
      <sz val="8"/>
      <color theme="2" tint="-0.499984740745262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9" tint="-0.249977111117893"/>
      <name val="Arial"/>
      <family val="2"/>
    </font>
    <font>
      <b/>
      <sz val="10"/>
      <color theme="2" tint="-0.499984740745262"/>
      <name val="Arial Narrow"/>
      <family val="2"/>
    </font>
    <font>
      <b/>
      <sz val="11"/>
      <color theme="1"/>
      <name val="Arial"/>
      <family val="2"/>
    </font>
    <font>
      <sz val="8"/>
      <color rgb="FF00B050"/>
      <name val="Arial"/>
      <family val="2"/>
    </font>
    <font>
      <sz val="10"/>
      <color rgb="FF00B050"/>
      <name val="Arial Narrow"/>
      <family val="2"/>
    </font>
    <font>
      <sz val="10"/>
      <name val="Arial Narrow"/>
      <family val="2"/>
    </font>
    <font>
      <sz val="8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8"/>
      <color theme="2" tint="-0.499984740745262"/>
      <name val="Arial"/>
      <family val="2"/>
    </font>
    <font>
      <sz val="8"/>
      <color theme="2" tint="-0.499984740745262"/>
      <name val="Arial Narrow"/>
      <family val="2"/>
    </font>
    <font>
      <sz val="10"/>
      <name val="Futura Lt BT"/>
      <family val="2"/>
    </font>
    <font>
      <sz val="10"/>
      <color theme="1"/>
      <name val="Futura Lt BT"/>
      <family val="2"/>
    </font>
    <font>
      <sz val="10"/>
      <color theme="2" tint="-0.499984740745262"/>
      <name val="Arial Narrow"/>
      <family val="2"/>
    </font>
    <font>
      <b/>
      <sz val="9"/>
      <color theme="1"/>
      <name val="Futura Lt BT"/>
    </font>
    <font>
      <sz val="10"/>
      <color rgb="FFFF000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ED0B4"/>
        <bgColor indexed="64"/>
      </patternFill>
    </fill>
    <fill>
      <patternFill patternType="solid">
        <fgColor rgb="FFD1CFC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3" borderId="10" xfId="0" applyFont="1" applyFill="1" applyBorder="1" applyAlignment="1">
      <alignment horizontal="center" vertical="center"/>
    </xf>
    <xf numFmtId="43" fontId="10" fillId="3" borderId="11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0" fillId="4" borderId="7" xfId="0" applyFont="1" applyFill="1" applyBorder="1" applyAlignment="1">
      <alignment wrapText="1"/>
    </xf>
    <xf numFmtId="4" fontId="13" fillId="4" borderId="8" xfId="1" applyNumberFormat="1" applyFont="1" applyFill="1" applyBorder="1" applyAlignment="1"/>
    <xf numFmtId="4" fontId="13" fillId="4" borderId="9" xfId="1" applyNumberFormat="1" applyFont="1" applyFill="1" applyBorder="1" applyAlignme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indent="1"/>
    </xf>
    <xf numFmtId="164" fontId="10" fillId="5" borderId="10" xfId="0" applyNumberFormat="1" applyFont="1" applyFill="1" applyBorder="1" applyAlignment="1">
      <alignment horizontal="left" wrapText="1" indent="1"/>
    </xf>
    <xf numFmtId="4" fontId="13" fillId="5" borderId="11" xfId="1" applyNumberFormat="1" applyFont="1" applyFill="1" applyBorder="1" applyAlignment="1"/>
    <xf numFmtId="4" fontId="13" fillId="5" borderId="12" xfId="1" applyNumberFormat="1" applyFont="1" applyFill="1" applyBorder="1" applyAlignme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164" fontId="19" fillId="0" borderId="10" xfId="0" applyNumberFormat="1" applyFont="1" applyBorder="1" applyAlignment="1">
      <alignment horizontal="left" wrapText="1" indent="3"/>
    </xf>
    <xf numFmtId="4" fontId="11" fillId="0" borderId="11" xfId="1" applyNumberFormat="1" applyFont="1" applyFill="1" applyBorder="1" applyAlignment="1"/>
    <xf numFmtId="4" fontId="11" fillId="0" borderId="12" xfId="1" applyNumberFormat="1" applyFont="1" applyFill="1" applyBorder="1" applyAlignment="1"/>
    <xf numFmtId="164" fontId="19" fillId="0" borderId="13" xfId="0" applyNumberFormat="1" applyFont="1" applyBorder="1" applyAlignment="1">
      <alignment horizontal="left" wrapText="1" indent="3"/>
    </xf>
    <xf numFmtId="4" fontId="11" fillId="0" borderId="0" xfId="1" applyNumberFormat="1" applyFont="1" applyFill="1" applyBorder="1" applyAlignment="1"/>
    <xf numFmtId="4" fontId="11" fillId="0" borderId="14" xfId="1" applyNumberFormat="1" applyFont="1" applyFill="1" applyBorder="1" applyAlignment="1"/>
    <xf numFmtId="43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left"/>
    </xf>
    <xf numFmtId="164" fontId="13" fillId="3" borderId="15" xfId="0" applyNumberFormat="1" applyFont="1" applyFill="1" applyBorder="1" applyAlignment="1">
      <alignment horizontal="left" wrapText="1" indent="1"/>
    </xf>
    <xf numFmtId="4" fontId="13" fillId="3" borderId="16" xfId="1" applyNumberFormat="1" applyFont="1" applyFill="1" applyBorder="1" applyAlignment="1"/>
    <xf numFmtId="4" fontId="13" fillId="3" borderId="17" xfId="1" applyNumberFormat="1" applyFont="1" applyFill="1" applyBorder="1" applyAlignment="1"/>
    <xf numFmtId="0" fontId="23" fillId="0" borderId="0" xfId="0" applyFont="1" applyAlignment="1">
      <alignment horizontal="left"/>
    </xf>
    <xf numFmtId="0" fontId="24" fillId="0" borderId="0" xfId="0" applyFont="1"/>
    <xf numFmtId="43" fontId="25" fillId="0" borderId="0" xfId="1" applyFont="1"/>
    <xf numFmtId="0" fontId="26" fillId="0" borderId="0" xfId="0" applyFont="1" applyAlignment="1">
      <alignment horizontal="left"/>
    </xf>
    <xf numFmtId="0" fontId="19" fillId="0" borderId="0" xfId="0" applyFont="1"/>
    <xf numFmtId="0" fontId="19" fillId="0" borderId="0" xfId="0" applyFont="1"/>
    <xf numFmtId="165" fontId="27" fillId="0" borderId="0" xfId="1" applyNumberFormat="1" applyFont="1"/>
    <xf numFmtId="0" fontId="24" fillId="0" borderId="0" xfId="2" applyFont="1"/>
    <xf numFmtId="43" fontId="28" fillId="0" borderId="0" xfId="1" applyFont="1"/>
  </cellXfs>
  <cellStyles count="3">
    <cellStyle name="Millares" xfId="1" builtinId="3"/>
    <cellStyle name="Normal" xfId="0" builtinId="0"/>
    <cellStyle name="Normal 8" xfId="2" xr:uid="{6EC7ED68-8315-42A0-86E2-ABA00E68F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224097</xdr:colOff>
      <xdr:row>0</xdr:row>
      <xdr:rowOff>15934</xdr:rowOff>
    </xdr:from>
    <xdr:to>
      <xdr:col>8</xdr:col>
      <xdr:colOff>1115002</xdr:colOff>
      <xdr:row>4</xdr:row>
      <xdr:rowOff>114994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16CB3A78-1200-4499-B67D-32967E34D29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10015797" y="15934"/>
          <a:ext cx="211010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</xdr:colOff>
      <xdr:row>0</xdr:row>
      <xdr:rowOff>45720</xdr:rowOff>
    </xdr:from>
    <xdr:to>
      <xdr:col>2</xdr:col>
      <xdr:colOff>754380</xdr:colOff>
      <xdr:row>4</xdr:row>
      <xdr:rowOff>144780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1744C656-F918-4C4D-9155-F1EF3AE5882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1255395" y="45720"/>
          <a:ext cx="6705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E012-54E0-40AA-853B-779015DCD53E}">
  <sheetPr>
    <tabColor rgb="FFFFFF00"/>
    <pageSetUpPr fitToPage="1"/>
  </sheetPr>
  <dimension ref="A1:L91"/>
  <sheetViews>
    <sheetView showGridLines="0" tabSelected="1" zoomScaleNormal="100" workbookViewId="0">
      <selection activeCell="E92" sqref="E92"/>
    </sheetView>
  </sheetViews>
  <sheetFormatPr baseColWidth="10" defaultColWidth="11" defaultRowHeight="14.25"/>
  <cols>
    <col min="1" max="1" width="6.875" style="4" customWidth="1"/>
    <col min="2" max="2" width="8.5" style="4" customWidth="1"/>
    <col min="3" max="3" width="49.125" style="49" customWidth="1"/>
    <col min="4" max="9" width="16" style="50" customWidth="1"/>
    <col min="10" max="10" width="4.75" customWidth="1"/>
    <col min="11" max="12" width="11.75" bestFit="1" customWidth="1"/>
  </cols>
  <sheetData>
    <row r="1" spans="1:10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>
      <c r="A2" s="1"/>
      <c r="B2" s="1"/>
      <c r="C2" s="2"/>
      <c r="D2" s="3"/>
      <c r="E2" s="3"/>
      <c r="F2" s="3"/>
      <c r="G2" s="3"/>
      <c r="H2" s="3"/>
      <c r="I2" s="3"/>
    </row>
    <row r="3" spans="1:10">
      <c r="A3" s="1"/>
      <c r="B3" s="1"/>
      <c r="C3" s="2"/>
      <c r="D3" s="3"/>
      <c r="E3" s="3"/>
      <c r="F3" s="3"/>
      <c r="G3" s="3"/>
      <c r="H3" s="3"/>
      <c r="I3" s="3"/>
    </row>
    <row r="4" spans="1:10">
      <c r="A4" s="1"/>
      <c r="B4" s="1"/>
      <c r="C4" s="2"/>
      <c r="D4" s="3"/>
      <c r="E4" s="3"/>
      <c r="F4" s="3"/>
      <c r="G4" s="3"/>
      <c r="H4" s="3"/>
      <c r="I4" s="3"/>
    </row>
    <row r="5" spans="1:10">
      <c r="A5" s="1"/>
      <c r="B5" s="1"/>
      <c r="C5" s="2"/>
      <c r="D5" s="3"/>
      <c r="E5" s="3"/>
      <c r="F5" s="3"/>
      <c r="G5" s="3"/>
      <c r="H5" s="3"/>
      <c r="I5" s="3"/>
    </row>
    <row r="6" spans="1:10">
      <c r="C6" s="5" t="s">
        <v>46</v>
      </c>
      <c r="D6" s="6"/>
      <c r="E6" s="6"/>
      <c r="F6" s="6"/>
      <c r="G6" s="6"/>
      <c r="H6" s="6"/>
      <c r="I6" s="7"/>
    </row>
    <row r="7" spans="1:10">
      <c r="C7" s="8" t="s">
        <v>0</v>
      </c>
      <c r="D7" s="9"/>
      <c r="E7" s="9"/>
      <c r="F7" s="9"/>
      <c r="G7" s="9"/>
      <c r="H7" s="9"/>
      <c r="I7" s="10"/>
    </row>
    <row r="8" spans="1:10">
      <c r="C8" s="11" t="s">
        <v>1</v>
      </c>
      <c r="D8" s="12"/>
      <c r="E8" s="12"/>
      <c r="F8" s="12"/>
      <c r="G8" s="12"/>
      <c r="H8" s="12"/>
      <c r="I8" s="13"/>
    </row>
    <row r="9" spans="1:10">
      <c r="A9" s="14"/>
      <c r="C9" s="15" t="s">
        <v>47</v>
      </c>
      <c r="D9" s="12"/>
      <c r="E9" s="12"/>
      <c r="F9" s="12"/>
      <c r="G9" s="12"/>
      <c r="H9" s="12"/>
      <c r="I9" s="13"/>
    </row>
    <row r="10" spans="1:10">
      <c r="C10" s="16" t="s">
        <v>2</v>
      </c>
      <c r="D10" s="17"/>
      <c r="E10" s="17"/>
      <c r="F10" s="17"/>
      <c r="G10" s="17"/>
      <c r="H10" s="17"/>
      <c r="I10" s="18"/>
    </row>
    <row r="11" spans="1:10" s="23" customFormat="1" ht="33" customHeight="1">
      <c r="A11" s="19"/>
      <c r="B11" s="19"/>
      <c r="C11" s="20" t="s">
        <v>3</v>
      </c>
      <c r="D11" s="21" t="s">
        <v>4</v>
      </c>
      <c r="E11" s="21" t="s">
        <v>5</v>
      </c>
      <c r="F11" s="21" t="s">
        <v>6</v>
      </c>
      <c r="G11" s="21" t="s">
        <v>7</v>
      </c>
      <c r="H11" s="21" t="s">
        <v>8</v>
      </c>
      <c r="I11" s="22" t="s">
        <v>9</v>
      </c>
    </row>
    <row r="12" spans="1:10" s="23" customFormat="1" ht="15">
      <c r="A12" s="19"/>
      <c r="B12" s="24"/>
      <c r="C12" s="25" t="s">
        <v>10</v>
      </c>
      <c r="D12" s="26">
        <f>D13+D22+D30+D40</f>
        <v>37366139006</v>
      </c>
      <c r="E12" s="26">
        <f t="shared" ref="E12:H12" si="0">E13+E22+E30+E40</f>
        <v>1156986216.0099745</v>
      </c>
      <c r="F12" s="26">
        <f t="shared" si="0"/>
        <v>38523125222.009972</v>
      </c>
      <c r="G12" s="26">
        <f t="shared" si="0"/>
        <v>16317182229.819984</v>
      </c>
      <c r="H12" s="26">
        <f t="shared" si="0"/>
        <v>15675765487.21999</v>
      </c>
      <c r="I12" s="27">
        <f>F12-G12</f>
        <v>22205942992.189987</v>
      </c>
    </row>
    <row r="13" spans="1:10" s="33" customFormat="1" ht="15">
      <c r="A13" s="28"/>
      <c r="B13" s="29"/>
      <c r="C13" s="30" t="s">
        <v>11</v>
      </c>
      <c r="D13" s="31">
        <f>SUM(D14:D21)</f>
        <v>15124794088</v>
      </c>
      <c r="E13" s="31">
        <f t="shared" ref="E13:H13" si="1">SUM(E14:E21)</f>
        <v>-321573590.64001334</v>
      </c>
      <c r="F13" s="31">
        <f t="shared" si="1"/>
        <v>14803220497.359987</v>
      </c>
      <c r="G13" s="31">
        <f t="shared" si="1"/>
        <v>5546252989.3599854</v>
      </c>
      <c r="H13" s="31">
        <f t="shared" si="1"/>
        <v>5291016016.8199883</v>
      </c>
      <c r="I13" s="32">
        <f t="shared" ref="I13:I76" si="2">F13-G13</f>
        <v>9256967508.0000019</v>
      </c>
    </row>
    <row r="14" spans="1:10">
      <c r="A14" s="34"/>
      <c r="B14" s="35"/>
      <c r="C14" s="36" t="s">
        <v>12</v>
      </c>
      <c r="D14" s="37">
        <v>829134407</v>
      </c>
      <c r="E14" s="37">
        <f>F14-D14</f>
        <v>19837558.420000076</v>
      </c>
      <c r="F14" s="37">
        <v>848971965.42000008</v>
      </c>
      <c r="G14" s="37">
        <v>408625402.83999991</v>
      </c>
      <c r="H14" s="37">
        <v>408625402.83999991</v>
      </c>
      <c r="I14" s="38">
        <f t="shared" si="2"/>
        <v>440346562.58000016</v>
      </c>
    </row>
    <row r="15" spans="1:10">
      <c r="A15" s="34"/>
      <c r="B15" s="35"/>
      <c r="C15" s="36" t="s">
        <v>13</v>
      </c>
      <c r="D15" s="37">
        <v>2936876711</v>
      </c>
      <c r="E15" s="37">
        <f t="shared" ref="E15:E39" si="3">F15-D15</f>
        <v>223821074.00999928</v>
      </c>
      <c r="F15" s="37">
        <v>3160697785.0099993</v>
      </c>
      <c r="G15" s="37">
        <v>1446828646.6399994</v>
      </c>
      <c r="H15" s="37">
        <v>1446828646.6399994</v>
      </c>
      <c r="I15" s="38">
        <f t="shared" si="2"/>
        <v>1713869138.3699999</v>
      </c>
    </row>
    <row r="16" spans="1:10">
      <c r="A16" s="34"/>
      <c r="B16" s="35"/>
      <c r="C16" s="36" t="s">
        <v>14</v>
      </c>
      <c r="D16" s="37">
        <v>1275845542</v>
      </c>
      <c r="E16" s="37">
        <f t="shared" si="3"/>
        <v>82511032.290000677</v>
      </c>
      <c r="F16" s="37">
        <v>1358356574.2900007</v>
      </c>
      <c r="G16" s="37">
        <v>613093487.05999911</v>
      </c>
      <c r="H16" s="37">
        <v>602029177.59999919</v>
      </c>
      <c r="I16" s="38">
        <f t="shared" si="2"/>
        <v>745263087.23000157</v>
      </c>
    </row>
    <row r="17" spans="1:9">
      <c r="A17" s="34"/>
      <c r="B17" s="35"/>
      <c r="C17" s="36" t="s">
        <v>15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8">
        <f t="shared" si="2"/>
        <v>0</v>
      </c>
    </row>
    <row r="18" spans="1:9">
      <c r="A18" s="34"/>
      <c r="B18" s="35"/>
      <c r="C18" s="36" t="s">
        <v>16</v>
      </c>
      <c r="D18" s="37">
        <v>4990405788</v>
      </c>
      <c r="E18" s="37">
        <f t="shared" si="3"/>
        <v>-797912515.89000225</v>
      </c>
      <c r="F18" s="37">
        <v>4192493272.1099977</v>
      </c>
      <c r="G18" s="37">
        <v>1132220896.799999</v>
      </c>
      <c r="H18" s="37">
        <v>998993658.87999976</v>
      </c>
      <c r="I18" s="38">
        <f t="shared" si="2"/>
        <v>3060272375.3099985</v>
      </c>
    </row>
    <row r="19" spans="1:9">
      <c r="A19" s="34"/>
      <c r="B19" s="35"/>
      <c r="C19" s="36" t="s">
        <v>17</v>
      </c>
      <c r="D19" s="37">
        <v>0</v>
      </c>
      <c r="E19" s="37">
        <f t="shared" si="3"/>
        <v>0</v>
      </c>
      <c r="F19" s="37">
        <v>0</v>
      </c>
      <c r="G19" s="37">
        <v>0</v>
      </c>
      <c r="H19" s="37">
        <v>0</v>
      </c>
      <c r="I19" s="38">
        <f t="shared" si="2"/>
        <v>0</v>
      </c>
    </row>
    <row r="20" spans="1:9">
      <c r="A20" s="34"/>
      <c r="B20" s="35"/>
      <c r="C20" s="36" t="s">
        <v>18</v>
      </c>
      <c r="D20" s="37">
        <v>4414662827</v>
      </c>
      <c r="E20" s="37">
        <f t="shared" si="3"/>
        <v>105961493.74998856</v>
      </c>
      <c r="F20" s="37">
        <v>4520624320.7499886</v>
      </c>
      <c r="G20" s="37">
        <v>1688458255.4999888</v>
      </c>
      <c r="H20" s="37">
        <v>1592066188.8799896</v>
      </c>
      <c r="I20" s="38">
        <f t="shared" si="2"/>
        <v>2832166065.25</v>
      </c>
    </row>
    <row r="21" spans="1:9">
      <c r="A21" s="34"/>
      <c r="B21" s="35"/>
      <c r="C21" s="36" t="s">
        <v>19</v>
      </c>
      <c r="D21" s="37">
        <v>677868813</v>
      </c>
      <c r="E21" s="37">
        <f t="shared" si="3"/>
        <v>44207766.780000329</v>
      </c>
      <c r="F21" s="37">
        <v>722076579.78000033</v>
      </c>
      <c r="G21" s="37">
        <v>257026300.51999998</v>
      </c>
      <c r="H21" s="37">
        <v>242472941.98000002</v>
      </c>
      <c r="I21" s="38">
        <f t="shared" si="2"/>
        <v>465050279.26000035</v>
      </c>
    </row>
    <row r="22" spans="1:9" s="33" customFormat="1" ht="15">
      <c r="A22" s="28"/>
      <c r="B22" s="29"/>
      <c r="C22" s="30" t="s">
        <v>20</v>
      </c>
      <c r="D22" s="31">
        <f>SUM(D23:D29)</f>
        <v>12188575749</v>
      </c>
      <c r="E22" s="31">
        <f t="shared" ref="E22:H22" si="4">SUM(E23:E29)</f>
        <v>874159370.63998842</v>
      </c>
      <c r="F22" s="31">
        <f t="shared" si="4"/>
        <v>13062735119.639988</v>
      </c>
      <c r="G22" s="31">
        <f t="shared" si="4"/>
        <v>5453357471.9099979</v>
      </c>
      <c r="H22" s="31">
        <f t="shared" si="4"/>
        <v>5151729235.9700012</v>
      </c>
      <c r="I22" s="32">
        <f t="shared" si="2"/>
        <v>7609377647.72999</v>
      </c>
    </row>
    <row r="23" spans="1:9">
      <c r="A23" s="34"/>
      <c r="B23" s="35"/>
      <c r="C23" s="36" t="s">
        <v>21</v>
      </c>
      <c r="D23" s="37">
        <v>547531312</v>
      </c>
      <c r="E23" s="37">
        <f t="shared" si="3"/>
        <v>220995668.28000104</v>
      </c>
      <c r="F23" s="37">
        <v>768526980.28000104</v>
      </c>
      <c r="G23" s="37">
        <v>353614876.22000003</v>
      </c>
      <c r="H23" s="37">
        <v>342645173.0399999</v>
      </c>
      <c r="I23" s="38">
        <f t="shared" si="2"/>
        <v>414912104.06000102</v>
      </c>
    </row>
    <row r="24" spans="1:9">
      <c r="A24" s="34"/>
      <c r="B24" s="35"/>
      <c r="C24" s="36" t="s">
        <v>22</v>
      </c>
      <c r="D24" s="37">
        <v>463980106</v>
      </c>
      <c r="E24" s="37">
        <f t="shared" si="3"/>
        <v>300346583.81999981</v>
      </c>
      <c r="F24" s="37">
        <v>764326689.81999981</v>
      </c>
      <c r="G24" s="37">
        <v>247632160.55999991</v>
      </c>
      <c r="H24" s="37">
        <v>240206364.57999992</v>
      </c>
      <c r="I24" s="38">
        <f t="shared" si="2"/>
        <v>516694529.25999987</v>
      </c>
    </row>
    <row r="25" spans="1:9">
      <c r="A25" s="34"/>
      <c r="B25" s="35"/>
      <c r="C25" s="36" t="s">
        <v>23</v>
      </c>
      <c r="D25" s="37">
        <v>3136756232</v>
      </c>
      <c r="E25" s="37">
        <f t="shared" si="3"/>
        <v>104031141.62999916</v>
      </c>
      <c r="F25" s="37">
        <v>3240787373.6299992</v>
      </c>
      <c r="G25" s="37">
        <v>1200186965.1300004</v>
      </c>
      <c r="H25" s="37">
        <v>1153509540.9700003</v>
      </c>
      <c r="I25" s="38">
        <f t="shared" si="2"/>
        <v>2040600408.4999988</v>
      </c>
    </row>
    <row r="26" spans="1:9">
      <c r="A26" s="34"/>
      <c r="B26" s="35"/>
      <c r="C26" s="36" t="s">
        <v>24</v>
      </c>
      <c r="D26" s="37">
        <v>691560382</v>
      </c>
      <c r="E26" s="37">
        <f t="shared" si="3"/>
        <v>119939763.73999989</v>
      </c>
      <c r="F26" s="37">
        <v>811500145.73999989</v>
      </c>
      <c r="G26" s="37">
        <v>560633761.40999997</v>
      </c>
      <c r="H26" s="37">
        <v>545222129.57000005</v>
      </c>
      <c r="I26" s="38">
        <f t="shared" si="2"/>
        <v>250866384.32999992</v>
      </c>
    </row>
    <row r="27" spans="1:9">
      <c r="A27" s="34"/>
      <c r="B27" s="35"/>
      <c r="C27" s="36" t="s">
        <v>25</v>
      </c>
      <c r="D27" s="37">
        <v>4053696020</v>
      </c>
      <c r="E27" s="37">
        <f t="shared" si="3"/>
        <v>-25314665.359999657</v>
      </c>
      <c r="F27" s="37">
        <v>4028381354.6400003</v>
      </c>
      <c r="G27" s="37">
        <v>1804276901.7199993</v>
      </c>
      <c r="H27" s="37">
        <v>1768933471.9799993</v>
      </c>
      <c r="I27" s="38">
        <f t="shared" si="2"/>
        <v>2224104452.920001</v>
      </c>
    </row>
    <row r="28" spans="1:9">
      <c r="A28" s="34"/>
      <c r="B28" s="35"/>
      <c r="C28" s="36" t="s">
        <v>26</v>
      </c>
      <c r="D28" s="37">
        <v>689983149</v>
      </c>
      <c r="E28" s="37">
        <f t="shared" si="3"/>
        <v>43951522.420000434</v>
      </c>
      <c r="F28" s="37">
        <v>733934671.42000043</v>
      </c>
      <c r="G28" s="37">
        <v>353510614.62999994</v>
      </c>
      <c r="H28" s="37">
        <v>353510614.62999994</v>
      </c>
      <c r="I28" s="38">
        <f t="shared" si="2"/>
        <v>380424056.7900005</v>
      </c>
    </row>
    <row r="29" spans="1:9">
      <c r="A29" s="34"/>
      <c r="B29" s="35"/>
      <c r="C29" s="36" t="s">
        <v>27</v>
      </c>
      <c r="D29" s="37">
        <v>2605068548</v>
      </c>
      <c r="E29" s="37">
        <f t="shared" si="3"/>
        <v>110209356.10998774</v>
      </c>
      <c r="F29" s="37">
        <v>2715277904.1099877</v>
      </c>
      <c r="G29" s="37">
        <v>933502192.23999834</v>
      </c>
      <c r="H29" s="37">
        <v>747701941.20000196</v>
      </c>
      <c r="I29" s="38">
        <f t="shared" si="2"/>
        <v>1781775711.8699894</v>
      </c>
    </row>
    <row r="30" spans="1:9" s="33" customFormat="1" ht="15">
      <c r="A30" s="28"/>
      <c r="B30" s="29"/>
      <c r="C30" s="30" t="s">
        <v>28</v>
      </c>
      <c r="D30" s="31">
        <f>SUM(D31:D39)</f>
        <v>2579228446</v>
      </c>
      <c r="E30" s="31">
        <f t="shared" ref="E30:H30" si="5">SUM(E31:E39)</f>
        <v>674370410.8799994</v>
      </c>
      <c r="F30" s="31">
        <f t="shared" si="5"/>
        <v>3253598856.8799992</v>
      </c>
      <c r="G30" s="31">
        <f t="shared" si="5"/>
        <v>1501154908.8000002</v>
      </c>
      <c r="H30" s="31">
        <f t="shared" si="5"/>
        <v>1416603374.6800001</v>
      </c>
      <c r="I30" s="32">
        <f t="shared" si="2"/>
        <v>1752443948.079999</v>
      </c>
    </row>
    <row r="31" spans="1:9">
      <c r="A31" s="34"/>
      <c r="B31" s="35"/>
      <c r="C31" s="36" t="s">
        <v>29</v>
      </c>
      <c r="D31" s="37">
        <v>506548482</v>
      </c>
      <c r="E31" s="37">
        <f t="shared" si="3"/>
        <v>61328068.529999614</v>
      </c>
      <c r="F31" s="37">
        <v>567876550.52999961</v>
      </c>
      <c r="G31" s="37">
        <v>225276911.40999985</v>
      </c>
      <c r="H31" s="37">
        <v>206826685.88999993</v>
      </c>
      <c r="I31" s="38">
        <f t="shared" si="2"/>
        <v>342599639.11999977</v>
      </c>
    </row>
    <row r="32" spans="1:9">
      <c r="A32" s="34"/>
      <c r="B32" s="35"/>
      <c r="C32" s="36" t="s">
        <v>30</v>
      </c>
      <c r="D32" s="37">
        <v>413196190</v>
      </c>
      <c r="E32" s="37">
        <f t="shared" si="3"/>
        <v>1546998.2900001407</v>
      </c>
      <c r="F32" s="37">
        <v>414743188.29000014</v>
      </c>
      <c r="G32" s="37">
        <v>231817589.67000008</v>
      </c>
      <c r="H32" s="37">
        <v>189029621.52000001</v>
      </c>
      <c r="I32" s="38">
        <f t="shared" si="2"/>
        <v>182925598.62000006</v>
      </c>
    </row>
    <row r="33" spans="1:12">
      <c r="A33" s="34"/>
      <c r="B33" s="35"/>
      <c r="C33" s="36" t="s">
        <v>31</v>
      </c>
      <c r="D33" s="37">
        <v>0</v>
      </c>
      <c r="E33" s="37">
        <f t="shared" si="3"/>
        <v>0</v>
      </c>
      <c r="F33" s="37">
        <v>0</v>
      </c>
      <c r="G33" s="37">
        <v>0</v>
      </c>
      <c r="H33" s="37">
        <v>0</v>
      </c>
      <c r="I33" s="38">
        <f t="shared" si="2"/>
        <v>0</v>
      </c>
    </row>
    <row r="34" spans="1:12">
      <c r="A34" s="34"/>
      <c r="B34" s="35"/>
      <c r="C34" s="36" t="s">
        <v>32</v>
      </c>
      <c r="D34" s="37">
        <v>0</v>
      </c>
      <c r="E34" s="37">
        <f t="shared" si="3"/>
        <v>0</v>
      </c>
      <c r="F34" s="37">
        <v>0</v>
      </c>
      <c r="G34" s="37">
        <v>0</v>
      </c>
      <c r="H34" s="37">
        <v>0</v>
      </c>
      <c r="I34" s="38">
        <f t="shared" si="2"/>
        <v>0</v>
      </c>
    </row>
    <row r="35" spans="1:12">
      <c r="A35" s="34"/>
      <c r="B35" s="35"/>
      <c r="C35" s="36" t="s">
        <v>33</v>
      </c>
      <c r="D35" s="37">
        <v>557971765</v>
      </c>
      <c r="E35" s="37">
        <f t="shared" si="3"/>
        <v>131426208.9599998</v>
      </c>
      <c r="F35" s="37">
        <v>689397973.9599998</v>
      </c>
      <c r="G35" s="37">
        <v>245360249.95000008</v>
      </c>
      <c r="H35" s="37">
        <v>240569599.31000003</v>
      </c>
      <c r="I35" s="38">
        <f t="shared" si="2"/>
        <v>444037724.00999975</v>
      </c>
    </row>
    <row r="36" spans="1:12">
      <c r="A36" s="34"/>
      <c r="B36" s="35"/>
      <c r="C36" s="36" t="s">
        <v>34</v>
      </c>
      <c r="D36" s="37">
        <v>0</v>
      </c>
      <c r="E36" s="37">
        <f t="shared" si="3"/>
        <v>0</v>
      </c>
      <c r="F36" s="37">
        <v>0</v>
      </c>
      <c r="G36" s="37">
        <v>0</v>
      </c>
      <c r="H36" s="37">
        <v>0</v>
      </c>
      <c r="I36" s="38">
        <f t="shared" si="2"/>
        <v>0</v>
      </c>
    </row>
    <row r="37" spans="1:12">
      <c r="A37" s="34"/>
      <c r="B37" s="35"/>
      <c r="C37" s="36" t="s">
        <v>35</v>
      </c>
      <c r="D37" s="37">
        <v>989780919</v>
      </c>
      <c r="E37" s="37">
        <f t="shared" si="3"/>
        <v>452808360.8499999</v>
      </c>
      <c r="F37" s="37">
        <v>1442589279.8499999</v>
      </c>
      <c r="G37" s="37">
        <v>748752435.55000019</v>
      </c>
      <c r="H37" s="37">
        <v>730229745.74000001</v>
      </c>
      <c r="I37" s="38">
        <f t="shared" si="2"/>
        <v>693836844.29999971</v>
      </c>
    </row>
    <row r="38" spans="1:12">
      <c r="A38" s="34"/>
      <c r="B38" s="35"/>
      <c r="C38" s="36" t="s">
        <v>36</v>
      </c>
      <c r="D38" s="37">
        <v>111731090</v>
      </c>
      <c r="E38" s="37">
        <f t="shared" si="3"/>
        <v>27260774.25000003</v>
      </c>
      <c r="F38" s="37">
        <v>138991864.25000003</v>
      </c>
      <c r="G38" s="37">
        <v>49947722.220000006</v>
      </c>
      <c r="H38" s="37">
        <v>49947722.220000006</v>
      </c>
      <c r="I38" s="38">
        <f t="shared" si="2"/>
        <v>89044142.030000031</v>
      </c>
    </row>
    <row r="39" spans="1:12">
      <c r="A39" s="34"/>
      <c r="B39" s="35"/>
      <c r="C39" s="36" t="s">
        <v>37</v>
      </c>
      <c r="D39" s="37">
        <v>0</v>
      </c>
      <c r="E39" s="37">
        <f t="shared" si="3"/>
        <v>0</v>
      </c>
      <c r="F39" s="37">
        <v>0</v>
      </c>
      <c r="G39" s="37">
        <v>0</v>
      </c>
      <c r="H39" s="37">
        <v>0</v>
      </c>
      <c r="I39" s="38">
        <f t="shared" si="2"/>
        <v>0</v>
      </c>
    </row>
    <row r="40" spans="1:12" s="33" customFormat="1" ht="15">
      <c r="A40" s="28"/>
      <c r="B40" s="29"/>
      <c r="C40" s="30" t="s">
        <v>38</v>
      </c>
      <c r="D40" s="31">
        <f t="shared" ref="D40:H40" si="6">SUM(D41:D44)</f>
        <v>7473540723</v>
      </c>
      <c r="E40" s="31">
        <f t="shared" si="6"/>
        <v>-69969974.869999886</v>
      </c>
      <c r="F40" s="31">
        <f t="shared" si="6"/>
        <v>7403570748.1300001</v>
      </c>
      <c r="G40" s="31">
        <f t="shared" si="6"/>
        <v>3816416859.75</v>
      </c>
      <c r="H40" s="31">
        <f t="shared" si="6"/>
        <v>3816416859.75</v>
      </c>
      <c r="I40" s="32">
        <f t="shared" si="2"/>
        <v>3587153888.3800001</v>
      </c>
    </row>
    <row r="41" spans="1:12" s="33" customFormat="1" ht="15">
      <c r="A41" s="34"/>
      <c r="B41" s="35"/>
      <c r="C41" s="36" t="s">
        <v>39</v>
      </c>
      <c r="D41" s="37">
        <v>2040212190</v>
      </c>
      <c r="E41" s="37">
        <v>20000000</v>
      </c>
      <c r="F41" s="37">
        <v>2060212190</v>
      </c>
      <c r="G41" s="37">
        <v>1049868213.62</v>
      </c>
      <c r="H41" s="37">
        <v>1049868213.62</v>
      </c>
      <c r="I41" s="38">
        <f t="shared" si="2"/>
        <v>1010343976.38</v>
      </c>
    </row>
    <row r="42" spans="1:12" s="33" customFormat="1" ht="26.25">
      <c r="A42" s="34"/>
      <c r="B42" s="35"/>
      <c r="C42" s="36" t="s">
        <v>40</v>
      </c>
      <c r="D42" s="37">
        <v>5433328533</v>
      </c>
      <c r="E42" s="37">
        <v>-89969974.869999886</v>
      </c>
      <c r="F42" s="37">
        <v>5343358558.1300001</v>
      </c>
      <c r="G42" s="37">
        <v>2766548646.1300001</v>
      </c>
      <c r="H42" s="37">
        <v>2766548646.1300001</v>
      </c>
      <c r="I42" s="38">
        <f t="shared" si="2"/>
        <v>2576809912</v>
      </c>
    </row>
    <row r="43" spans="1:12" s="33" customFormat="1" ht="15">
      <c r="A43" s="34"/>
      <c r="B43" s="35"/>
      <c r="C43" s="36" t="s">
        <v>41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8">
        <f t="shared" si="2"/>
        <v>0</v>
      </c>
    </row>
    <row r="44" spans="1:12" s="33" customFormat="1" ht="15">
      <c r="A44" s="34"/>
      <c r="B44" s="35"/>
      <c r="C44" s="36" t="s">
        <v>42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8">
        <f t="shared" si="2"/>
        <v>0</v>
      </c>
    </row>
    <row r="45" spans="1:12">
      <c r="A45" s="34"/>
      <c r="B45" s="35"/>
      <c r="C45" s="39"/>
      <c r="D45" s="40"/>
      <c r="E45" s="40"/>
      <c r="F45" s="40"/>
      <c r="G45" s="40"/>
      <c r="H45" s="40"/>
      <c r="I45" s="41">
        <f t="shared" si="2"/>
        <v>0</v>
      </c>
      <c r="K45" s="42"/>
      <c r="L45" s="42"/>
    </row>
    <row r="46" spans="1:12" ht="15">
      <c r="A46" s="19"/>
      <c r="B46" s="43"/>
      <c r="C46" s="25" t="s">
        <v>43</v>
      </c>
      <c r="D46" s="26">
        <f>D47+D56+D64+D74</f>
        <v>16615653380</v>
      </c>
      <c r="E46" s="26">
        <f t="shared" ref="E46:H46" si="7">E47+E56+E64+E74</f>
        <v>426046493.63000023</v>
      </c>
      <c r="F46" s="26">
        <f t="shared" si="7"/>
        <v>17041699873.630001</v>
      </c>
      <c r="G46" s="26">
        <f t="shared" si="7"/>
        <v>7762444311.5500011</v>
      </c>
      <c r="H46" s="26">
        <f t="shared" si="7"/>
        <v>7735803993</v>
      </c>
      <c r="I46" s="27">
        <f t="shared" si="2"/>
        <v>9279255562.0799999</v>
      </c>
      <c r="K46" s="42"/>
      <c r="L46" s="42"/>
    </row>
    <row r="47" spans="1:12">
      <c r="A47" s="28"/>
      <c r="B47" s="29"/>
      <c r="C47" s="30" t="s">
        <v>11</v>
      </c>
      <c r="D47" s="31">
        <f>SUM(D48:D55)</f>
        <v>2243495361</v>
      </c>
      <c r="E47" s="31">
        <f t="shared" ref="E47:H47" si="8">SUM(E48:E55)</f>
        <v>-1573886167.3100002</v>
      </c>
      <c r="F47" s="31">
        <f t="shared" si="8"/>
        <v>669609193.69000006</v>
      </c>
      <c r="G47" s="31">
        <f t="shared" si="8"/>
        <v>93499728.870000005</v>
      </c>
      <c r="H47" s="31">
        <f t="shared" si="8"/>
        <v>93499728.870000005</v>
      </c>
      <c r="I47" s="32">
        <f t="shared" si="2"/>
        <v>576109464.82000005</v>
      </c>
    </row>
    <row r="48" spans="1:12">
      <c r="A48" s="34"/>
      <c r="B48" s="35"/>
      <c r="C48" s="36" t="s">
        <v>12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>
        <f t="shared" si="2"/>
        <v>0</v>
      </c>
    </row>
    <row r="49" spans="1:9">
      <c r="A49" s="34"/>
      <c r="B49" s="35"/>
      <c r="C49" s="36" t="s">
        <v>13</v>
      </c>
      <c r="D49" s="37">
        <v>123055958</v>
      </c>
      <c r="E49" s="37">
        <v>-14567972.299999997</v>
      </c>
      <c r="F49" s="37">
        <v>108487985.7</v>
      </c>
      <c r="G49" s="37">
        <v>15100170.499999998</v>
      </c>
      <c r="H49" s="37">
        <v>15100170.499999998</v>
      </c>
      <c r="I49" s="38">
        <f t="shared" si="2"/>
        <v>93387815.200000003</v>
      </c>
    </row>
    <row r="50" spans="1:9">
      <c r="A50" s="34"/>
      <c r="B50" s="35"/>
      <c r="C50" s="36" t="s">
        <v>14</v>
      </c>
      <c r="D50" s="37">
        <v>0</v>
      </c>
      <c r="E50" s="37">
        <v>17352810.859999999</v>
      </c>
      <c r="F50" s="37">
        <v>17352810.859999999</v>
      </c>
      <c r="G50" s="37">
        <v>0</v>
      </c>
      <c r="H50" s="37">
        <v>0</v>
      </c>
      <c r="I50" s="38">
        <f t="shared" si="2"/>
        <v>17352810.859999999</v>
      </c>
    </row>
    <row r="51" spans="1:9">
      <c r="A51" s="34"/>
      <c r="B51" s="35"/>
      <c r="C51" s="36" t="s">
        <v>15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8">
        <f t="shared" si="2"/>
        <v>0</v>
      </c>
    </row>
    <row r="52" spans="1:9">
      <c r="A52" s="34"/>
      <c r="B52" s="35"/>
      <c r="C52" s="36" t="s">
        <v>16</v>
      </c>
      <c r="D52" s="37">
        <v>1947133064</v>
      </c>
      <c r="E52" s="37">
        <v>-1599800145.4000001</v>
      </c>
      <c r="F52" s="37">
        <v>347332918.60000002</v>
      </c>
      <c r="G52" s="37">
        <v>0</v>
      </c>
      <c r="H52" s="37">
        <v>0</v>
      </c>
      <c r="I52" s="38">
        <f t="shared" si="2"/>
        <v>347332918.60000002</v>
      </c>
    </row>
    <row r="53" spans="1:9">
      <c r="A53" s="34"/>
      <c r="B53" s="35"/>
      <c r="C53" s="36" t="s">
        <v>17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8">
        <f t="shared" si="2"/>
        <v>0</v>
      </c>
    </row>
    <row r="54" spans="1:9">
      <c r="A54" s="34"/>
      <c r="B54" s="35"/>
      <c r="C54" s="36" t="s">
        <v>18</v>
      </c>
      <c r="D54" s="37">
        <v>173306339</v>
      </c>
      <c r="E54" s="37">
        <v>23129139.530000031</v>
      </c>
      <c r="F54" s="37">
        <v>196435478.53000003</v>
      </c>
      <c r="G54" s="37">
        <v>78399558.370000005</v>
      </c>
      <c r="H54" s="37">
        <v>78399558.370000005</v>
      </c>
      <c r="I54" s="38">
        <f t="shared" si="2"/>
        <v>118035920.16000003</v>
      </c>
    </row>
    <row r="55" spans="1:9">
      <c r="A55" s="34"/>
      <c r="B55" s="35"/>
      <c r="C55" s="36" t="s">
        <v>19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8">
        <f t="shared" si="2"/>
        <v>0</v>
      </c>
    </row>
    <row r="56" spans="1:9">
      <c r="A56" s="28"/>
      <c r="B56" s="29"/>
      <c r="C56" s="30" t="s">
        <v>20</v>
      </c>
      <c r="D56" s="31">
        <f>SUM(D57:D63)</f>
        <v>11084375138</v>
      </c>
      <c r="E56" s="31">
        <f t="shared" ref="E56:H56" si="9">SUM(E57:E63)</f>
        <v>2068621597.8400004</v>
      </c>
      <c r="F56" s="31">
        <f t="shared" si="9"/>
        <v>13152996735.84</v>
      </c>
      <c r="G56" s="31">
        <f t="shared" si="9"/>
        <v>5954722923.5800009</v>
      </c>
      <c r="H56" s="31">
        <f t="shared" si="9"/>
        <v>5928082605.0300007</v>
      </c>
      <c r="I56" s="32">
        <f t="shared" si="2"/>
        <v>7198273812.2599993</v>
      </c>
    </row>
    <row r="57" spans="1:9">
      <c r="A57" s="34"/>
      <c r="B57" s="35"/>
      <c r="C57" s="36" t="s">
        <v>21</v>
      </c>
      <c r="D57" s="37">
        <v>0</v>
      </c>
      <c r="E57" s="37">
        <v>2729100</v>
      </c>
      <c r="F57" s="37">
        <v>2729100</v>
      </c>
      <c r="G57" s="37">
        <v>489212.55</v>
      </c>
      <c r="H57" s="37">
        <v>165000</v>
      </c>
      <c r="I57" s="38">
        <f t="shared" si="2"/>
        <v>2239887.4500000002</v>
      </c>
    </row>
    <row r="58" spans="1:9">
      <c r="A58" s="34"/>
      <c r="B58" s="35"/>
      <c r="C58" s="36" t="s">
        <v>22</v>
      </c>
      <c r="D58" s="37">
        <v>0</v>
      </c>
      <c r="E58" s="37">
        <v>637869176.72000003</v>
      </c>
      <c r="F58" s="37">
        <v>637869176.72000003</v>
      </c>
      <c r="G58" s="37">
        <v>244458059.84000003</v>
      </c>
      <c r="H58" s="37">
        <v>244458059.84000003</v>
      </c>
      <c r="I58" s="38">
        <f t="shared" si="2"/>
        <v>393411116.88</v>
      </c>
    </row>
    <row r="59" spans="1:9">
      <c r="A59" s="34"/>
      <c r="B59" s="35"/>
      <c r="C59" s="36" t="s">
        <v>23</v>
      </c>
      <c r="D59" s="37">
        <v>1090974690</v>
      </c>
      <c r="E59" s="37">
        <v>427776729.80000043</v>
      </c>
      <c r="F59" s="37">
        <v>1518751419.8000004</v>
      </c>
      <c r="G59" s="37">
        <v>779733726.93999994</v>
      </c>
      <c r="H59" s="37">
        <v>779733726.93999994</v>
      </c>
      <c r="I59" s="38">
        <f t="shared" si="2"/>
        <v>739017692.86000049</v>
      </c>
    </row>
    <row r="60" spans="1:9">
      <c r="A60" s="34"/>
      <c r="B60" s="35"/>
      <c r="C60" s="36" t="s">
        <v>24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8">
        <f t="shared" si="2"/>
        <v>0</v>
      </c>
    </row>
    <row r="61" spans="1:9">
      <c r="A61" s="34"/>
      <c r="B61" s="35"/>
      <c r="C61" s="36" t="s">
        <v>25</v>
      </c>
      <c r="D61" s="37">
        <v>9644902210</v>
      </c>
      <c r="E61" s="37">
        <v>915317671.31999993</v>
      </c>
      <c r="F61" s="37">
        <v>10560219881.32</v>
      </c>
      <c r="G61" s="37">
        <v>4733975440.250001</v>
      </c>
      <c r="H61" s="37">
        <v>4733975440.250001</v>
      </c>
      <c r="I61" s="38">
        <f t="shared" si="2"/>
        <v>5826244441.0699987</v>
      </c>
    </row>
    <row r="62" spans="1:9">
      <c r="A62" s="34"/>
      <c r="B62" s="35"/>
      <c r="C62" s="36" t="s">
        <v>26</v>
      </c>
      <c r="D62" s="37">
        <v>348498238</v>
      </c>
      <c r="E62" s="37">
        <v>3025979</v>
      </c>
      <c r="F62" s="37">
        <v>351524217.00000006</v>
      </c>
      <c r="G62" s="37">
        <v>193741579.99999994</v>
      </c>
      <c r="H62" s="37">
        <v>167444474</v>
      </c>
      <c r="I62" s="38">
        <f t="shared" si="2"/>
        <v>157782637.00000012</v>
      </c>
    </row>
    <row r="63" spans="1:9">
      <c r="A63" s="34"/>
      <c r="B63" s="35"/>
      <c r="C63" s="36" t="s">
        <v>27</v>
      </c>
      <c r="D63" s="37">
        <v>0</v>
      </c>
      <c r="E63" s="37">
        <v>81902941</v>
      </c>
      <c r="F63" s="37">
        <v>81902941</v>
      </c>
      <c r="G63" s="37">
        <v>2324904</v>
      </c>
      <c r="H63" s="37">
        <v>2305904</v>
      </c>
      <c r="I63" s="38">
        <f t="shared" si="2"/>
        <v>79578037</v>
      </c>
    </row>
    <row r="64" spans="1:9">
      <c r="A64" s="28"/>
      <c r="B64" s="29"/>
      <c r="C64" s="30" t="s">
        <v>28</v>
      </c>
      <c r="D64" s="31">
        <f>SUM(D65:D73)</f>
        <v>0</v>
      </c>
      <c r="E64" s="31">
        <f t="shared" ref="E64:H64" si="10">SUM(E65:E73)</f>
        <v>59841705</v>
      </c>
      <c r="F64" s="31">
        <f t="shared" si="10"/>
        <v>59841705</v>
      </c>
      <c r="G64" s="31">
        <f t="shared" si="10"/>
        <v>12919993</v>
      </c>
      <c r="H64" s="31">
        <f t="shared" si="10"/>
        <v>12919993</v>
      </c>
      <c r="I64" s="32">
        <f t="shared" si="2"/>
        <v>46921712</v>
      </c>
    </row>
    <row r="65" spans="1:9">
      <c r="A65" s="34"/>
      <c r="B65" s="35"/>
      <c r="C65" s="36" t="s">
        <v>29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8">
        <f t="shared" si="2"/>
        <v>0</v>
      </c>
    </row>
    <row r="66" spans="1:9">
      <c r="A66" s="34"/>
      <c r="B66" s="35"/>
      <c r="C66" s="36" t="s">
        <v>30</v>
      </c>
      <c r="D66" s="37">
        <v>0</v>
      </c>
      <c r="E66" s="37">
        <v>59841705</v>
      </c>
      <c r="F66" s="37">
        <v>59841705</v>
      </c>
      <c r="G66" s="37">
        <v>12919993</v>
      </c>
      <c r="H66" s="37">
        <v>12919993</v>
      </c>
      <c r="I66" s="38">
        <f t="shared" si="2"/>
        <v>46921712</v>
      </c>
    </row>
    <row r="67" spans="1:9">
      <c r="A67" s="34"/>
      <c r="B67" s="35"/>
      <c r="C67" s="36" t="s">
        <v>31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8">
        <f t="shared" si="2"/>
        <v>0</v>
      </c>
    </row>
    <row r="68" spans="1:9">
      <c r="A68" s="34"/>
      <c r="B68" s="35"/>
      <c r="C68" s="36" t="s">
        <v>32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8">
        <f t="shared" si="2"/>
        <v>0</v>
      </c>
    </row>
    <row r="69" spans="1:9">
      <c r="A69" s="34"/>
      <c r="B69" s="35"/>
      <c r="C69" s="36" t="s">
        <v>33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>
        <f t="shared" si="2"/>
        <v>0</v>
      </c>
    </row>
    <row r="70" spans="1:9">
      <c r="A70" s="34"/>
      <c r="B70" s="35"/>
      <c r="C70" s="36" t="s">
        <v>34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8">
        <f t="shared" si="2"/>
        <v>0</v>
      </c>
    </row>
    <row r="71" spans="1:9">
      <c r="A71" s="34"/>
      <c r="B71" s="35"/>
      <c r="C71" s="36" t="s">
        <v>35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8">
        <f t="shared" si="2"/>
        <v>0</v>
      </c>
    </row>
    <row r="72" spans="1:9">
      <c r="A72" s="34"/>
      <c r="B72" s="35"/>
      <c r="C72" s="36" t="s">
        <v>36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8">
        <f t="shared" si="2"/>
        <v>0</v>
      </c>
    </row>
    <row r="73" spans="1:9">
      <c r="A73" s="34"/>
      <c r="B73" s="35"/>
      <c r="C73" s="36" t="s">
        <v>37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8">
        <f t="shared" si="2"/>
        <v>0</v>
      </c>
    </row>
    <row r="74" spans="1:9">
      <c r="A74" s="28"/>
      <c r="B74" s="29"/>
      <c r="C74" s="30" t="s">
        <v>38</v>
      </c>
      <c r="D74" s="31">
        <f t="shared" ref="D74:H74" si="11">SUM(D75:D78)</f>
        <v>3287782881</v>
      </c>
      <c r="E74" s="31">
        <f t="shared" si="11"/>
        <v>-128530641.90000001</v>
      </c>
      <c r="F74" s="31">
        <f t="shared" si="11"/>
        <v>3159252239.0999999</v>
      </c>
      <c r="G74" s="31">
        <f t="shared" si="11"/>
        <v>1701301666.0999999</v>
      </c>
      <c r="H74" s="31">
        <f t="shared" si="11"/>
        <v>1701301666.0999999</v>
      </c>
      <c r="I74" s="32">
        <f t="shared" si="2"/>
        <v>1457950573</v>
      </c>
    </row>
    <row r="75" spans="1:9">
      <c r="A75" s="34"/>
      <c r="B75" s="35"/>
      <c r="C75" s="36" t="s">
        <v>39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8">
        <f t="shared" si="2"/>
        <v>0</v>
      </c>
    </row>
    <row r="76" spans="1:9" ht="25.5">
      <c r="A76" s="34"/>
      <c r="B76" s="35"/>
      <c r="C76" s="36" t="s">
        <v>40</v>
      </c>
      <c r="D76" s="37">
        <v>3287782881</v>
      </c>
      <c r="E76" s="37">
        <v>-128530641.90000001</v>
      </c>
      <c r="F76" s="37">
        <v>3159252239.0999999</v>
      </c>
      <c r="G76" s="37">
        <v>1701301666.0999999</v>
      </c>
      <c r="H76" s="37">
        <v>1701301666.0999999</v>
      </c>
      <c r="I76" s="38">
        <f t="shared" si="2"/>
        <v>1457950573</v>
      </c>
    </row>
    <row r="77" spans="1:9">
      <c r="A77" s="34"/>
      <c r="B77" s="35"/>
      <c r="C77" s="36" t="s">
        <v>41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8">
        <f t="shared" ref="I77:I79" si="12">F77-G77</f>
        <v>0</v>
      </c>
    </row>
    <row r="78" spans="1:9">
      <c r="A78" s="34"/>
      <c r="B78" s="35"/>
      <c r="C78" s="36" t="s">
        <v>42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8">
        <f t="shared" si="12"/>
        <v>0</v>
      </c>
    </row>
    <row r="79" spans="1:9" s="33" customFormat="1" ht="19.899999999999999" customHeight="1">
      <c r="A79" s="44"/>
      <c r="B79" s="44"/>
      <c r="C79" s="45" t="s">
        <v>44</v>
      </c>
      <c r="D79" s="46">
        <f t="shared" ref="D79:H79" si="13">D12+D46</f>
        <v>53981792386</v>
      </c>
      <c r="E79" s="46">
        <f t="shared" si="13"/>
        <v>1583032709.6399746</v>
      </c>
      <c r="F79" s="46">
        <f t="shared" si="13"/>
        <v>55564825095.639969</v>
      </c>
      <c r="G79" s="46">
        <f t="shared" si="13"/>
        <v>24079626541.369987</v>
      </c>
      <c r="H79" s="46">
        <f t="shared" si="13"/>
        <v>23411569480.21999</v>
      </c>
      <c r="I79" s="47">
        <f t="shared" si="12"/>
        <v>31485198554.269981</v>
      </c>
    </row>
    <row r="80" spans="1:9" ht="15">
      <c r="A80" s="48"/>
      <c r="B80" s="48"/>
    </row>
    <row r="81" spans="1:9" ht="15">
      <c r="A81" s="48"/>
      <c r="B81" s="51"/>
      <c r="C81" s="52"/>
      <c r="D81" s="52"/>
      <c r="E81" s="52"/>
      <c r="F81" s="52"/>
      <c r="G81" s="52"/>
      <c r="H81" s="52"/>
      <c r="I81" s="52"/>
    </row>
    <row r="82" spans="1:9" ht="15">
      <c r="A82" s="48"/>
      <c r="B82" s="51"/>
      <c r="C82" s="53"/>
    </row>
    <row r="83" spans="1:9" ht="15">
      <c r="A83" s="48"/>
      <c r="B83" s="48"/>
      <c r="D83" s="54"/>
      <c r="E83" s="54"/>
      <c r="F83" s="54"/>
      <c r="G83" s="54"/>
      <c r="H83" s="54"/>
      <c r="I83" s="54"/>
    </row>
    <row r="84" spans="1:9">
      <c r="C84" s="55"/>
      <c r="D84" s="56"/>
      <c r="E84" s="56"/>
      <c r="F84" s="56"/>
      <c r="G84" s="56"/>
      <c r="H84" s="56"/>
      <c r="I84" s="56"/>
    </row>
    <row r="91" spans="1:9">
      <c r="I91" s="50" t="s">
        <v>45</v>
      </c>
    </row>
  </sheetData>
  <mergeCells count="6">
    <mergeCell ref="C6:I6"/>
    <mergeCell ref="C7:I7"/>
    <mergeCell ref="C8:I8"/>
    <mergeCell ref="C9:I9"/>
    <mergeCell ref="C10:I10"/>
    <mergeCell ref="C81:I81"/>
  </mergeCells>
  <printOptions horizontalCentered="1"/>
  <pageMargins left="0" right="0" top="0.43307086614173229" bottom="0.47244094488188981" header="0.27559055118110237" footer="0.23622047244094491"/>
  <pageSetup scale="65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FUNCIONAL LDF</vt:lpstr>
      <vt:lpstr>'FUNCIONAL LDF'!Área_de_impresión</vt:lpstr>
      <vt:lpstr>'FUNCIONAL 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dcterms:created xsi:type="dcterms:W3CDTF">2026-07-03T17:51:14Z</dcterms:created>
  <dcterms:modified xsi:type="dcterms:W3CDTF">2026-07-03T17:52:13Z</dcterms:modified>
</cp:coreProperties>
</file>