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6" i="1"/>
  <c r="F13" i="1" l="1"/>
  <c r="E26" i="1"/>
  <c r="E15" i="1"/>
  <c r="C13" i="1" l="1"/>
  <c r="D13" i="1"/>
  <c r="D12" i="1" s="1"/>
  <c r="D26" i="1"/>
  <c r="D15" i="1"/>
  <c r="C26" i="1"/>
  <c r="E13" i="1" l="1"/>
  <c r="E12" i="1" s="1"/>
  <c r="F12" i="1"/>
  <c r="C15" i="1" l="1"/>
  <c r="C12" i="1" s="1"/>
</calcChain>
</file>

<file path=xl/sharedStrings.xml><?xml version="1.0" encoding="utf-8"?>
<sst xmlns="http://schemas.openxmlformats.org/spreadsheetml/2006/main" count="50" uniqueCount="34">
  <si>
    <t>GOBIERNO DEL ESTADO DE QUINTANA ROO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</si>
  <si>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</si>
  <si>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</si>
  <si>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</si>
  <si>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</si>
  <si>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</si>
  <si>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</si>
  <si>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</si>
  <si>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</si>
  <si>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</si>
  <si>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</si>
  <si>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</si>
  <si>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</si>
  <si>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</si>
  <si>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</si>
  <si>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</si>
  <si>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Banca Comercial</t>
  </si>
  <si>
    <t>HSBC México, S.A. (500 mdp)</t>
  </si>
  <si>
    <t xml:space="preserve"> </t>
  </si>
  <si>
    <t>HSBC México, S.A. (650 mdp)</t>
  </si>
  <si>
    <t>Saldo al 31 de diciembre de 2023</t>
  </si>
  <si>
    <t>Banobras, S.N.C. (5,000 mdp.)</t>
  </si>
  <si>
    <t>Banobras, S.N.C. (3,000 mdp.)</t>
  </si>
  <si>
    <t>Banobras, S.N.C. (2,808 mdp)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</si>
  <si>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</si>
  <si>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</si>
  <si>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</si>
  <si>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</si>
  <si>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(Cifras en pesos)</t>
  </si>
  <si>
    <t>Banobras, S.N.C. (820 mdp) FAFEF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</si>
  <si>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</si>
  <si>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Banco Mercantil del Norte, S.A. (6,300 mdp)</t>
  </si>
  <si>
    <t>Reporte Analítico de Endeudamiento Neto al 31 de Diciembre de 2024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</si>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</sst>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_-* #,##0.00_-;\-* #,##0.0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1"/>
      <name val="Futura Lt BT"/>
      <family val="2"/>
    </font>
    <font>
      <sz val="11"/>
      <color theme="1"/>
      <name val="Futura"/>
    </font>
    <font>
      <sz val="11"/>
      <name val="Futura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8" xfId="0" applyFont="1" applyBorder="1"/>
    <xf numFmtId="0" fontId="4" fillId="0" borderId="8" xfId="0" applyFont="1" applyBorder="1"/>
    <xf numFmtId="0" fontId="3" fillId="0" borderId="8" xfId="0" applyFont="1" applyBorder="1"/>
    <xf numFmtId="3" fontId="5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left" vertical="center" wrapText="1"/>
    </xf>
    <xf numFmtId="0" fontId="2" fillId="0" borderId="23" xfId="0" applyFont="1" applyBorder="1"/>
    <xf numFmtId="0" fontId="5" fillId="0" borderId="23" xfId="0" applyFont="1" applyBorder="1" applyAlignment="1">
      <alignment vertical="center" wrapText="1"/>
    </xf>
    <xf numFmtId="3" fontId="5" fillId="0" borderId="31" xfId="0" applyNumberFormat="1" applyFont="1" applyBorder="1" applyAlignment="1">
      <alignment vertical="center" wrapText="1"/>
    </xf>
    <xf numFmtId="0" fontId="2" fillId="0" borderId="9" xfId="0" applyFont="1" applyBorder="1"/>
    <xf numFmtId="3" fontId="5" fillId="0" borderId="9" xfId="0" applyNumberFormat="1" applyFont="1" applyBorder="1" applyAlignment="1">
      <alignment horizontal="left" vertical="center"/>
    </xf>
    <xf numFmtId="3" fontId="5" fillId="0" borderId="31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164" fontId="5" fillId="0" borderId="8" xfId="0" applyNumberFormat="1" applyFont="1" applyBorder="1" applyAlignment="1">
      <alignment vertical="center" wrapText="1"/>
    </xf>
    <xf numFmtId="164" fontId="4" fillId="0" borderId="8" xfId="0" applyNumberFormat="1" applyFont="1" applyBorder="1"/>
    <xf numFmtId="164" fontId="5" fillId="0" borderId="9" xfId="0" applyNumberFormat="1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3" fontId="5" fillId="5" borderId="8" xfId="0" applyNumberFormat="1" applyFont="1" applyFill="1" applyBorder="1" applyAlignment="1">
      <alignment vertical="center" wrapText="1"/>
    </xf>
    <xf numFmtId="0" fontId="3" fillId="5" borderId="22" xfId="0" applyFont="1" applyFill="1" applyBorder="1"/>
    <xf numFmtId="164" fontId="5" fillId="5" borderId="8" xfId="0" applyNumberFormat="1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left" vertical="center" wrapText="1"/>
    </xf>
    <xf numFmtId="0" fontId="2" fillId="5" borderId="23" xfId="0" applyFont="1" applyFill="1" applyBorder="1"/>
    <xf numFmtId="0" fontId="2" fillId="5" borderId="24" xfId="0" applyFont="1" applyFill="1" applyBorder="1" applyAlignment="1">
      <alignment horizontal="left" wrapText="1"/>
    </xf>
    <xf numFmtId="0" fontId="2" fillId="5" borderId="8" xfId="0" applyFont="1" applyFill="1" applyBorder="1"/>
    <xf numFmtId="3" fontId="5" fillId="5" borderId="8" xfId="0" applyNumberFormat="1" applyFont="1" applyFill="1" applyBorder="1" applyAlignment="1">
      <alignment horizontal="left" vertical="center"/>
    </xf>
    <xf numFmtId="164" fontId="5" fillId="0" borderId="8" xfId="1" applyNumberFormat="1" applyFont="1" applyFill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164" fontId="5" fillId="5" borderId="8" xfId="1" applyNumberFormat="1" applyFont="1" applyFill="1" applyBorder="1" applyAlignment="1">
      <alignment horizontal="right" wrapText="1"/>
    </xf>
    <xf numFmtId="0" fontId="9" fillId="0" borderId="0" xfId="0" applyFont="1"/>
    <xf numFmtId="3" fontId="3" fillId="0" borderId="0" xfId="0" applyNumberFormat="1" applyFont="1"/>
    <xf numFmtId="43" fontId="5" fillId="0" borderId="9" xfId="0" applyNumberFormat="1" applyFont="1" applyBorder="1"/>
    <xf numFmtId="43" fontId="5" fillId="5" borderId="9" xfId="0" applyNumberFormat="1" applyFont="1" applyFill="1" applyBorder="1"/>
    <xf numFmtId="43" fontId="4" fillId="0" borderId="8" xfId="0" applyNumberFormat="1" applyFont="1" applyBorder="1"/>
    <xf numFmtId="43" fontId="5" fillId="5" borderId="25" xfId="0" applyNumberFormat="1" applyFont="1" applyFill="1" applyBorder="1"/>
    <xf numFmtId="43" fontId="5" fillId="0" borderId="26" xfId="0" applyNumberFormat="1" applyFont="1" applyBorder="1"/>
    <xf numFmtId="43" fontId="5" fillId="5" borderId="27" xfId="0" applyNumberFormat="1" applyFont="1" applyFill="1" applyBorder="1"/>
    <xf numFmtId="43" fontId="5" fillId="0" borderId="28" xfId="0" applyNumberFormat="1" applyFont="1" applyBorder="1"/>
    <xf numFmtId="43" fontId="5" fillId="0" borderId="30" xfId="0" applyNumberFormat="1" applyFont="1" applyBorder="1"/>
    <xf numFmtId="43" fontId="5" fillId="5" borderId="28" xfId="0" applyNumberFormat="1" applyFont="1" applyFill="1" applyBorder="1"/>
    <xf numFmtId="43" fontId="5" fillId="0" borderId="29" xfId="0" applyNumberFormat="1" applyFont="1" applyBorder="1"/>
    <xf numFmtId="41" fontId="4" fillId="0" borderId="8" xfId="0" applyNumberFormat="1" applyFont="1" applyBorder="1"/>
    <xf numFmtId="41" fontId="5" fillId="5" borderId="8" xfId="0" applyNumberFormat="1" applyFont="1" applyFill="1" applyBorder="1" applyAlignment="1">
      <alignment vertical="center" wrapText="1"/>
    </xf>
    <xf numFmtId="41" fontId="5" fillId="5" borderId="9" xfId="0" applyNumberFormat="1" applyFont="1" applyFill="1" applyBorder="1"/>
    <xf numFmtId="41" fontId="5" fillId="6" borderId="9" xfId="0" applyNumberFormat="1" applyFont="1" applyFill="1" applyBorder="1"/>
    <xf numFmtId="0" fontId="9" fillId="5" borderId="0" xfId="0" applyFont="1" applyFill="1"/>
    <xf numFmtId="0" fontId="5" fillId="5" borderId="33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3" fontId="3" fillId="0" borderId="0" xfId="0" applyNumberFormat="1" applyFont="1" applyFill="1"/>
    <xf numFmtId="3" fontId="5" fillId="0" borderId="8" xfId="0" applyNumberFormat="1" applyFont="1" applyFill="1" applyBorder="1" applyAlignment="1">
      <alignment horizontal="left" vertical="center" wrapText="1"/>
    </xf>
    <xf numFmtId="43" fontId="4" fillId="4" borderId="21" xfId="0" applyNumberFormat="1" applyFont="1" applyFill="1" applyBorder="1" applyAlignment="1">
      <alignment horizontal="right" vertical="center" wrapText="1"/>
    </xf>
    <xf numFmtId="3" fontId="8" fillId="4" borderId="9" xfId="0" applyNumberFormat="1" applyFont="1" applyFill="1" applyBorder="1"/>
    <xf numFmtId="0" fontId="4" fillId="4" borderId="14" xfId="0" applyFont="1" applyFill="1" applyBorder="1" applyAlignment="1">
      <alignment horizontal="center" vertical="center" wrapText="1"/>
    </xf>
    <xf numFmtId="43" fontId="8" fillId="3" borderId="9" xfId="0" applyNumberFormat="1" applyFont="1" applyFill="1" applyBorder="1"/>
    <xf numFmtId="43" fontId="8" fillId="4" borderId="9" xfId="0" applyNumberFormat="1" applyFont="1" applyFill="1" applyBorder="1"/>
    <xf numFmtId="4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0" fontId="0" fillId="0" borderId="9" xfId="0" applyFont="1" applyBorder="1"/>
    <xf numFmtId="0" fontId="3" fillId="5" borderId="8" xfId="0" applyFont="1" applyFill="1" applyBorder="1"/>
    <xf numFmtId="0" fontId="3" fillId="0" borderId="31" xfId="0" applyFont="1" applyBorder="1"/>
    <xf numFmtId="165" fontId="5" fillId="0" borderId="8" xfId="1" applyNumberFormat="1" applyFont="1" applyFill="1" applyBorder="1" applyAlignment="1">
      <alignment vertical="center" wrapText="1"/>
    </xf>
    <xf numFmtId="165" fontId="5" fillId="5" borderId="8" xfId="1" applyNumberFormat="1" applyFont="1" applyFill="1" applyBorder="1" applyAlignment="1">
      <alignment vertical="center" wrapText="1"/>
    </xf>
    <xf numFmtId="165" fontId="5" fillId="5" borderId="8" xfId="0" applyNumberFormat="1" applyFont="1" applyFill="1" applyBorder="1" applyAlignment="1">
      <alignment vertical="center" wrapText="1"/>
    </xf>
    <xf numFmtId="165" fontId="8" fillId="3" borderId="9" xfId="0" applyNumberFormat="1" applyFont="1" applyFill="1" applyBorder="1"/>
    <xf numFmtId="165" fontId="10" fillId="5" borderId="33" xfId="1" applyNumberFormat="1" applyFont="1" applyFill="1" applyBorder="1" applyAlignment="1">
      <alignment vertical="center"/>
    </xf>
    <xf numFmtId="165" fontId="5" fillId="0" borderId="33" xfId="1" applyNumberFormat="1" applyFont="1" applyFill="1" applyBorder="1" applyAlignment="1">
      <alignment vertical="center"/>
    </xf>
    <xf numFmtId="165" fontId="5" fillId="5" borderId="33" xfId="1" applyNumberFormat="1" applyFont="1" applyFill="1" applyBorder="1" applyAlignment="1">
      <alignment vertical="center"/>
    </xf>
    <xf numFmtId="4" fontId="8" fillId="4" borderId="9" xfId="0" applyNumberFormat="1" applyFont="1" applyFill="1" applyBorder="1"/>
    <xf numFmtId="4" fontId="9" fillId="5" borderId="0" xfId="0" applyNumberFormat="1" applyFont="1" applyFill="1"/>
    <xf numFmtId="4" fontId="3" fillId="0" borderId="0" xfId="0" applyNumberFormat="1" applyFont="1" applyFill="1"/>
    <xf numFmtId="165" fontId="9" fillId="5" borderId="0" xfId="0" applyNumberFormat="1" applyFont="1" applyFill="1"/>
    <xf numFmtId="165" fontId="9" fillId="0" borderId="0" xfId="0" applyNumberFormat="1" applyFont="1" applyFill="1"/>
    <xf numFmtId="165" fontId="8" fillId="4" borderId="9" xfId="0" applyNumberFormat="1" applyFont="1" applyFill="1" applyBorder="1"/>
    <xf numFmtId="4" fontId="5" fillId="5" borderId="8" xfId="1" applyNumberFormat="1" applyFont="1" applyFill="1" applyBorder="1" applyAlignment="1">
      <alignment horizontal="right" wrapText="1"/>
    </xf>
    <xf numFmtId="4" fontId="5" fillId="0" borderId="8" xfId="1" applyNumberFormat="1" applyFont="1" applyFill="1" applyBorder="1" applyAlignment="1">
      <alignment horizontal="right" wrapText="1"/>
    </xf>
    <xf numFmtId="4" fontId="5" fillId="5" borderId="8" xfId="0" applyNumberFormat="1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2" fillId="0" borderId="0" xfId="0" applyFont="1"/>
    <xf numFmtId="0" fontId="0" fillId="5" borderId="35" xfId="0" applyFont="1" applyFill="1" applyBorder="1"/>
    <xf numFmtId="0" fontId="5" fillId="5" borderId="36" xfId="0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0" borderId="37" xfId="0" applyFont="1" applyBorder="1"/>
    <xf numFmtId="0" fontId="11" fillId="0" borderId="0" xfId="0" applyFont="1" applyAlignment="1">
      <alignment horizontal="center" wrapText="1"/>
    </xf>
    <xf numFmtId="3" fontId="8" fillId="3" borderId="8" xfId="0" applyNumberFormat="1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693420</xdr:colOff>
      <xdr:row>0</xdr:row>
      <xdr:rowOff>91440</xdr:rowOff>
    </xdr:from>
    <xdr:to>
      <xdr:col>6</xdr:col>
      <xdr:colOff>1415934</xdr:colOff>
      <xdr:row>4</xdr:row>
      <xdr:rowOff>153785</xdr:rowOff>
    </xdr:to>
    <xdr:pic>
      <xdr:nvPicPr>
        <xdr:cNvPr id="3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8061960" y="9144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6"/>
  <sheetViews>
    <sheetView tabSelected="1" view="pageLayout" topLeftCell="A4" zoomScaleNormal="100" workbookViewId="0">
      <selection activeCell="G13" sqref="G13"/>
    </sheetView>
  </sheetViews>
  <sheetFormatPr baseColWidth="10" defaultRowHeight="15"/>
  <cols>
    <col min="2" max="2" width="41.28515625" customWidth="1"/>
    <col min="3" max="3" width="24.28515625" customWidth="1"/>
    <col min="4" max="4" width="24" customWidth="1"/>
    <col min="5" max="5" width="25.42578125" customWidth="1"/>
    <col min="6" max="6" width="26" customWidth="1"/>
    <col min="7" max="7" width="21.85546875" customWidth="1"/>
  </cols>
  <sheetData>
    <row r="7" spans="1:10" ht="15.75">
      <c r="A7" s="91" t="s">
        <v>0</v>
      </c>
      <c r="B7" s="92"/>
      <c r="C7" s="92"/>
      <c r="D7" s="92"/>
      <c r="E7" s="92"/>
      <c r="F7" s="92"/>
      <c r="G7" s="93"/>
    </row>
    <row r="8" spans="1:10" ht="15.75">
      <c r="A8" s="94" t="s">
        <v>32</v>
      </c>
      <c r="B8" s="95"/>
      <c r="C8" s="95"/>
      <c r="D8" s="95"/>
      <c r="E8" s="95"/>
      <c r="F8" s="95"/>
      <c r="G8" s="96"/>
    </row>
    <row r="9" spans="1:10" ht="15.75">
      <c r="A9" s="97" t="s">
        <v>28</v>
      </c>
      <c r="B9" s="98"/>
      <c r="C9" s="98"/>
      <c r="D9" s="98"/>
      <c r="E9" s="98"/>
      <c r="F9" s="98"/>
      <c r="G9" s="99"/>
    </row>
    <row r="10" spans="1:10">
      <c r="A10" s="107" t="s">
        <v>1</v>
      </c>
      <c r="B10" s="108"/>
      <c r="C10" s="100" t="s">
        <v>20</v>
      </c>
      <c r="D10" s="103" t="s">
        <v>2</v>
      </c>
      <c r="E10" s="104"/>
      <c r="F10" s="100" t="s">
        <v>33</v>
      </c>
      <c r="G10" s="89" t="s">
        <v>3</v>
      </c>
    </row>
    <row r="11" spans="1:10" ht="30" customHeight="1">
      <c r="A11" s="109"/>
      <c r="B11" s="110"/>
      <c r="C11" s="101"/>
      <c r="D11" s="1" t="s">
        <v>4</v>
      </c>
      <c r="E11" s="2" t="s">
        <v>5</v>
      </c>
      <c r="F11" s="102"/>
      <c r="G11" s="90"/>
    </row>
    <row r="12" spans="1:10">
      <c r="A12" s="105" t="s">
        <v>6</v>
      </c>
      <c r="B12" s="106"/>
      <c r="C12" s="53">
        <f>C13</f>
        <v>19588734417.900002</v>
      </c>
      <c r="D12" s="79">
        <f>D13</f>
        <v>19306765811.029999</v>
      </c>
      <c r="E12" s="70">
        <f>E13</f>
        <v>19631161454.599998</v>
      </c>
      <c r="F12" s="75">
        <f>F13</f>
        <v>19264338774.330002</v>
      </c>
      <c r="G12" s="55"/>
    </row>
    <row r="13" spans="1:10">
      <c r="A13" s="54" t="s">
        <v>7</v>
      </c>
      <c r="B13" s="54"/>
      <c r="C13" s="57">
        <f>C15+C26</f>
        <v>19588734417.900002</v>
      </c>
      <c r="D13" s="79">
        <f>D15+D26</f>
        <v>19306765811.029999</v>
      </c>
      <c r="E13" s="70">
        <f>E15+E26</f>
        <v>19631161454.599998</v>
      </c>
      <c r="F13" s="75">
        <f>F15+F26</f>
        <v>19264338774.330002</v>
      </c>
      <c r="G13" s="54"/>
    </row>
    <row r="14" spans="1:10" ht="12.75" customHeight="1">
      <c r="A14" s="4"/>
      <c r="B14" s="5"/>
      <c r="C14" s="36"/>
      <c r="D14" s="17"/>
      <c r="E14" s="17"/>
      <c r="F14" s="44"/>
      <c r="G14" s="6"/>
    </row>
    <row r="15" spans="1:10">
      <c r="A15" s="88" t="s">
        <v>8</v>
      </c>
      <c r="B15" s="88"/>
      <c r="C15" s="58">
        <f>C16+C17+C18+C19+C20+C21+C22</f>
        <v>12190120119.609999</v>
      </c>
      <c r="D15" s="79">
        <f>D23+D24+D25</f>
        <v>10808364029</v>
      </c>
      <c r="E15" s="66">
        <f>SUM(E16+E17+E18+E19+E20+E21+E22+E23+E24+E25)</f>
        <v>12212099037.789999</v>
      </c>
      <c r="F15" s="56">
        <f>SUM(F16:F25)</f>
        <v>10786385110.82</v>
      </c>
      <c r="G15" s="59"/>
      <c r="I15" s="3"/>
      <c r="J15" s="3"/>
    </row>
    <row r="16" spans="1:10" ht="30">
      <c r="A16" s="7"/>
      <c r="B16" s="7" t="s">
        <v>9</v>
      </c>
      <c r="C16" s="34">
        <v>262861190</v>
      </c>
      <c r="D16" s="16">
        <v>0</v>
      </c>
      <c r="E16" s="63">
        <v>262861190</v>
      </c>
      <c r="F16" s="16">
        <v>0</v>
      </c>
      <c r="G16" s="8" t="s">
        <v>10</v>
      </c>
      <c r="I16" s="3"/>
    </row>
    <row r="17" spans="1:10">
      <c r="A17" s="20"/>
      <c r="B17" s="21" t="s">
        <v>11</v>
      </c>
      <c r="C17" s="37">
        <v>2980508202.4899998</v>
      </c>
      <c r="D17" s="22">
        <v>0</v>
      </c>
      <c r="E17" s="64">
        <v>2980508202.4899998</v>
      </c>
      <c r="F17" s="22">
        <v>0</v>
      </c>
      <c r="G17" s="23" t="s">
        <v>12</v>
      </c>
      <c r="I17" s="3"/>
    </row>
    <row r="18" spans="1:10">
      <c r="A18" s="7"/>
      <c r="B18" s="10" t="s">
        <v>13</v>
      </c>
      <c r="C18" s="34">
        <v>1490275641.8299999</v>
      </c>
      <c r="D18" s="16">
        <v>0</v>
      </c>
      <c r="E18" s="63">
        <v>1490275641.8299999</v>
      </c>
      <c r="F18" s="16">
        <v>0</v>
      </c>
      <c r="G18" s="8" t="s">
        <v>12</v>
      </c>
      <c r="I18" s="3"/>
    </row>
    <row r="19" spans="1:10">
      <c r="A19" s="20"/>
      <c r="B19" s="24" t="s">
        <v>14</v>
      </c>
      <c r="C19" s="35">
        <v>4425531413.5</v>
      </c>
      <c r="D19" s="22">
        <v>0</v>
      </c>
      <c r="E19" s="64">
        <v>4425531413.5</v>
      </c>
      <c r="F19" s="22">
        <v>0</v>
      </c>
      <c r="G19" s="23" t="s">
        <v>12</v>
      </c>
      <c r="I19" s="3"/>
    </row>
    <row r="20" spans="1:10">
      <c r="A20" s="7"/>
      <c r="B20" s="9" t="s">
        <v>13</v>
      </c>
      <c r="C20" s="38">
        <v>1490254101.21</v>
      </c>
      <c r="D20" s="16">
        <v>0</v>
      </c>
      <c r="E20" s="63">
        <v>1490254101.21</v>
      </c>
      <c r="F20" s="16">
        <v>0</v>
      </c>
      <c r="G20" s="8" t="s">
        <v>12</v>
      </c>
      <c r="I20" s="3"/>
    </row>
    <row r="21" spans="1:10">
      <c r="A21" s="20"/>
      <c r="B21" s="25" t="s">
        <v>15</v>
      </c>
      <c r="C21" s="39">
        <v>756684927.44000006</v>
      </c>
      <c r="D21" s="22">
        <v>0</v>
      </c>
      <c r="E21" s="64">
        <v>756684927.44000006</v>
      </c>
      <c r="F21" s="22">
        <v>0</v>
      </c>
      <c r="G21" s="23" t="s">
        <v>12</v>
      </c>
      <c r="I21" s="3"/>
    </row>
    <row r="22" spans="1:10" ht="30">
      <c r="A22" s="7"/>
      <c r="B22" s="15" t="s">
        <v>29</v>
      </c>
      <c r="C22" s="40">
        <v>784004643.13999999</v>
      </c>
      <c r="D22" s="28">
        <v>0</v>
      </c>
      <c r="E22" s="63">
        <v>784004643.13999999</v>
      </c>
      <c r="F22" s="28">
        <v>0</v>
      </c>
      <c r="G22" s="8" t="s">
        <v>10</v>
      </c>
      <c r="I22" s="3"/>
    </row>
    <row r="23" spans="1:10">
      <c r="A23" s="20"/>
      <c r="B23" s="30" t="s">
        <v>21</v>
      </c>
      <c r="C23" s="31">
        <v>0</v>
      </c>
      <c r="D23" s="76">
        <v>5000000000</v>
      </c>
      <c r="E23" s="64">
        <v>6188737.1699999999</v>
      </c>
      <c r="F23" s="46">
        <v>4993811262.8299999</v>
      </c>
      <c r="G23" s="23" t="s">
        <v>12</v>
      </c>
      <c r="I23" s="3"/>
    </row>
    <row r="24" spans="1:10">
      <c r="A24" s="7"/>
      <c r="B24" s="29" t="s">
        <v>22</v>
      </c>
      <c r="C24" s="28">
        <v>0</v>
      </c>
      <c r="D24" s="77">
        <v>3000000000</v>
      </c>
      <c r="E24" s="63">
        <v>8155574.0599999996</v>
      </c>
      <c r="F24" s="47">
        <v>2991844425.9400001</v>
      </c>
      <c r="G24" s="52" t="s">
        <v>12</v>
      </c>
      <c r="I24" s="3"/>
    </row>
    <row r="25" spans="1:10" ht="18.75" customHeight="1">
      <c r="A25" s="20"/>
      <c r="B25" s="26" t="s">
        <v>23</v>
      </c>
      <c r="C25" s="22">
        <v>0</v>
      </c>
      <c r="D25" s="78">
        <v>2808364029</v>
      </c>
      <c r="E25" s="65">
        <v>7634606.9500000002</v>
      </c>
      <c r="F25" s="45">
        <v>2800729422.0500002</v>
      </c>
      <c r="G25" s="23" t="s">
        <v>12</v>
      </c>
      <c r="I25" s="3"/>
      <c r="J25" s="3"/>
    </row>
    <row r="26" spans="1:10">
      <c r="A26" s="88" t="s">
        <v>16</v>
      </c>
      <c r="B26" s="88"/>
      <c r="C26" s="58">
        <f>C27+C28+C29</f>
        <v>7398614298.2900009</v>
      </c>
      <c r="D26" s="79">
        <f>D30+D31+D32+D33</f>
        <v>8498401782.0299997</v>
      </c>
      <c r="E26" s="66">
        <f>SUM(E27:E33)</f>
        <v>7419062416.8100004</v>
      </c>
      <c r="F26" s="66">
        <f>SUM(F28:F33)</f>
        <v>8477953663.5100002</v>
      </c>
      <c r="G26" s="59"/>
    </row>
    <row r="27" spans="1:10">
      <c r="A27" s="60"/>
      <c r="B27" s="12" t="s">
        <v>31</v>
      </c>
      <c r="C27" s="41">
        <v>6256747771.7200003</v>
      </c>
      <c r="D27" s="18">
        <v>0</v>
      </c>
      <c r="E27" s="63">
        <v>6256747771.7200003</v>
      </c>
      <c r="F27" s="33">
        <v>0</v>
      </c>
      <c r="G27" s="13" t="s">
        <v>12</v>
      </c>
      <c r="I27" s="3"/>
    </row>
    <row r="28" spans="1:10">
      <c r="A28" s="61"/>
      <c r="B28" s="26" t="s">
        <v>17</v>
      </c>
      <c r="C28" s="42">
        <v>496463707.23000002</v>
      </c>
      <c r="D28" s="22">
        <v>0</v>
      </c>
      <c r="E28" s="64">
        <v>496463707.23000002</v>
      </c>
      <c r="F28" s="48">
        <v>0</v>
      </c>
      <c r="G28" s="27" t="s">
        <v>12</v>
      </c>
      <c r="I28" s="3"/>
      <c r="J28" t="s">
        <v>18</v>
      </c>
    </row>
    <row r="29" spans="1:10">
      <c r="A29" s="62"/>
      <c r="B29" s="11" t="s">
        <v>19</v>
      </c>
      <c r="C29" s="43">
        <v>645402819.34000003</v>
      </c>
      <c r="D29" s="19">
        <v>0</v>
      </c>
      <c r="E29" s="63">
        <v>645402819.34000003</v>
      </c>
      <c r="F29" s="32">
        <v>0</v>
      </c>
      <c r="G29" s="14" t="s">
        <v>12</v>
      </c>
    </row>
    <row r="30" spans="1:10">
      <c r="A30" s="81"/>
      <c r="B30" s="82" t="s">
        <v>24</v>
      </c>
      <c r="C30" s="48">
        <v>0</v>
      </c>
      <c r="D30" s="71">
        <v>3000000000</v>
      </c>
      <c r="E30" s="67">
        <v>7201883</v>
      </c>
      <c r="F30" s="73">
        <v>2992798117</v>
      </c>
      <c r="G30" s="23" t="s">
        <v>12</v>
      </c>
    </row>
    <row r="31" spans="1:10">
      <c r="A31" s="86"/>
      <c r="B31" s="85" t="s">
        <v>25</v>
      </c>
      <c r="C31" s="51">
        <v>0</v>
      </c>
      <c r="D31" s="72">
        <v>3300000000</v>
      </c>
      <c r="E31" s="68">
        <v>7922070</v>
      </c>
      <c r="F31" s="74">
        <v>3292077930</v>
      </c>
      <c r="G31" s="52" t="s">
        <v>12</v>
      </c>
    </row>
    <row r="32" spans="1:10">
      <c r="A32" s="84"/>
      <c r="B32" s="49" t="s">
        <v>26</v>
      </c>
      <c r="C32" s="48">
        <v>0</v>
      </c>
      <c r="D32" s="71">
        <v>737138810</v>
      </c>
      <c r="E32" s="69">
        <v>1769595.48</v>
      </c>
      <c r="F32" s="73">
        <v>735369214.51999998</v>
      </c>
      <c r="G32" s="23" t="s">
        <v>12</v>
      </c>
      <c r="I32" s="3"/>
    </row>
    <row r="33" spans="1:10">
      <c r="A33" s="49"/>
      <c r="B33" s="50" t="s">
        <v>27</v>
      </c>
      <c r="C33" s="50">
        <v>0</v>
      </c>
      <c r="D33" s="83">
        <v>1461262972.03</v>
      </c>
      <c r="E33" s="83">
        <v>3554570.04</v>
      </c>
      <c r="F33" s="83">
        <v>1457708401.99</v>
      </c>
      <c r="G33" s="50" t="s">
        <v>12</v>
      </c>
      <c r="I33" s="3"/>
    </row>
    <row r="34" spans="1:10">
      <c r="I34" s="3"/>
    </row>
    <row r="35" spans="1:10">
      <c r="B35" s="87" t="s">
        <v>30</v>
      </c>
      <c r="C35" s="87"/>
      <c r="D35" s="87"/>
      <c r="E35" s="87"/>
      <c r="F35" s="87"/>
      <c r="G35" s="87"/>
      <c r="H35" s="80"/>
      <c r="I35" s="80"/>
      <c r="J35" s="80"/>
    </row>
    <row r="36" spans="1:10">
      <c r="B36" s="87"/>
      <c r="C36" s="87"/>
      <c r="D36" s="87"/>
      <c r="E36" s="87"/>
      <c r="F36" s="87"/>
      <c r="G36" s="87"/>
      <c r="I36" s="3"/>
    </row>
  </sheetData>
  <mergeCells count="12">
    <mergeCell ref="B35:G36"/>
    <mergeCell ref="A15:B15"/>
    <mergeCell ref="A26:B26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2024-07-18T21:53:41Z</cp:lastPrinted>
  <dcterms:created xsi:type="dcterms:W3CDTF">2022-10-05T22:23:50Z</dcterms:created>
  <dcterms:modified xsi:type="dcterms:W3CDTF">2025-01-17T17:33:15Z</dcterms:modified>
</cp:coreProperties>
</file>